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0" windowWidth="12120" windowHeight="6495" activeTab="0"/>
  </bookViews>
  <sheets>
    <sheet name="Juegos 2014" sheetId="1" r:id="rId1"/>
    <sheet name="Resumen por Región" sheetId="2" r:id="rId2"/>
  </sheets>
  <externalReferences>
    <externalReference r:id="rId5"/>
  </externalReferences>
  <definedNames>
    <definedName name="_xlnm.Print_Area" localSheetId="0">'Juegos 2014'!$A$2:$U$113</definedName>
    <definedName name="Codigo_Jardín">#REF!</definedName>
    <definedName name="Dir.Reg">#REF!</definedName>
    <definedName name="Nombre_Jardín">#REF!</definedName>
    <definedName name="observ">'[1]Listado Jardines'!$BK$3:$BK$252</definedName>
    <definedName name="regiones">'[1]Listado Jardines'!$B$3:$B$252</definedName>
    <definedName name="seleccion2012">'[1]Listado Jardines'!$A$3:$A$252</definedName>
    <definedName name="_xlnm.Print_Titles" localSheetId="0">'Juegos 2014'!$3:$3</definedName>
  </definedNames>
  <calcPr fullCalcOnLoad="1"/>
</workbook>
</file>

<file path=xl/sharedStrings.xml><?xml version="1.0" encoding="utf-8"?>
<sst xmlns="http://schemas.openxmlformats.org/spreadsheetml/2006/main" count="503" uniqueCount="362">
  <si>
    <t>ARICA</t>
  </si>
  <si>
    <t>LEBU</t>
  </si>
  <si>
    <t>CORONEL</t>
  </si>
  <si>
    <t>CONCEPCION</t>
  </si>
  <si>
    <t>COMUNA</t>
  </si>
  <si>
    <t>TUCAPEL</t>
  </si>
  <si>
    <t>VICUÑA</t>
  </si>
  <si>
    <t>SANTA ROSA</t>
  </si>
  <si>
    <t>SAN PEDRO DE LA PAZ</t>
  </si>
  <si>
    <t>NACIMIENTO</t>
  </si>
  <si>
    <t>BULNES</t>
  </si>
  <si>
    <t>CÓDIGO JARDÍN</t>
  </si>
  <si>
    <t>NOMBRE JARDÍN</t>
  </si>
  <si>
    <t>REGIÓN</t>
  </si>
  <si>
    <t>precio juego</t>
  </si>
  <si>
    <t xml:space="preserve">precio instalación </t>
  </si>
  <si>
    <t>precio traslado</t>
  </si>
  <si>
    <t>VALOR NETO</t>
  </si>
  <si>
    <t>VALOR IVA</t>
  </si>
  <si>
    <t>VALOR TOTAL</t>
  </si>
  <si>
    <t>MILAGRO DE AMOR</t>
  </si>
  <si>
    <t>TIERRA</t>
  </si>
  <si>
    <t>ARENA</t>
  </si>
  <si>
    <t>RADIER</t>
  </si>
  <si>
    <t>PASTELON</t>
  </si>
  <si>
    <t>OTRO (Especificar)</t>
  </si>
  <si>
    <t>X</t>
  </si>
  <si>
    <t>PASTO</t>
  </si>
  <si>
    <t>N° FACTURA</t>
  </si>
  <si>
    <t>FECHA RECEPCIÓN CONFORME</t>
  </si>
  <si>
    <t>COYHAIQUE</t>
  </si>
  <si>
    <t>Regiones</t>
  </si>
  <si>
    <t>Tipología Región</t>
  </si>
  <si>
    <t>DE TARAPACA</t>
  </si>
  <si>
    <t>C</t>
  </si>
  <si>
    <t>DE ANTOFAGASTA</t>
  </si>
  <si>
    <t>DE ATACAMA</t>
  </si>
  <si>
    <t>DE LA SERENA</t>
  </si>
  <si>
    <t>B</t>
  </si>
  <si>
    <t>DE VALPARAISO</t>
  </si>
  <si>
    <t>OHIGGINS</t>
  </si>
  <si>
    <t>DEL MAULE</t>
  </si>
  <si>
    <t>A</t>
  </si>
  <si>
    <t>DEL BIOBIO</t>
  </si>
  <si>
    <t>DE LA ARAUCANIA</t>
  </si>
  <si>
    <t>DE LOS LAGOS</t>
  </si>
  <si>
    <t xml:space="preserve">AYSEN </t>
  </si>
  <si>
    <t>D</t>
  </si>
  <si>
    <t>DE MAGALLANES</t>
  </si>
  <si>
    <t>METROPOLITANA S.O.</t>
  </si>
  <si>
    <t>METROPOLITANA N.P.</t>
  </si>
  <si>
    <t>DE ARICA Y PARINACOTA</t>
  </si>
  <si>
    <t>DE LOS RIOS</t>
  </si>
  <si>
    <t>TOTAL</t>
  </si>
  <si>
    <t>N° JUEGOS MEDIANOS</t>
  </si>
  <si>
    <t>N° JUEGOS GRANDES</t>
  </si>
  <si>
    <t>JUEGO MEDIANO (Área disponible de 7,5 x 4,5)</t>
  </si>
  <si>
    <t>JUEGO GRANDE (Área disponible de 8,5 x 5,5)</t>
  </si>
  <si>
    <t>SUENO DE NINO</t>
  </si>
  <si>
    <t>LOS VILOS</t>
  </si>
  <si>
    <t>LAS ROCAS</t>
  </si>
  <si>
    <t>LO BARNECHEA</t>
  </si>
  <si>
    <t>EL AROMITO</t>
  </si>
  <si>
    <t>LA PINTANA</t>
  </si>
  <si>
    <t>PLANETA DE NIÑOS</t>
  </si>
  <si>
    <t>SAN JOAQUIN</t>
  </si>
  <si>
    <t>EL PINAR</t>
  </si>
  <si>
    <t>LAS CONDES</t>
  </si>
  <si>
    <t>SAN FRANCISCO DE ASIS</t>
  </si>
  <si>
    <t>SAN JOSE DE MAIPO</t>
  </si>
  <si>
    <t>SAN ALFONSO</t>
  </si>
  <si>
    <t>SAN RAMON</t>
  </si>
  <si>
    <t>CRISOL</t>
  </si>
  <si>
    <t>CHILLAN</t>
  </si>
  <si>
    <t>EL CARACOL</t>
  </si>
  <si>
    <t>MI CASITA</t>
  </si>
  <si>
    <t>MARTIN RUIZ DE GAMBOA</t>
  </si>
  <si>
    <t>EL CARMEN</t>
  </si>
  <si>
    <t>LAS ABEJITAS</t>
  </si>
  <si>
    <t>YUNGAY</t>
  </si>
  <si>
    <t>RAYITO DE LUNA</t>
  </si>
  <si>
    <t>LA HORMIGUITA</t>
  </si>
  <si>
    <t>LOS ANGELES</t>
  </si>
  <si>
    <t>SANTA FE</t>
  </si>
  <si>
    <t>HUEPIL</t>
  </si>
  <si>
    <t>MULCHEN</t>
  </si>
  <si>
    <t>BUREO</t>
  </si>
  <si>
    <t>MI PEQUENO HOGAR</t>
  </si>
  <si>
    <t>PEDRO DE VALDIVIA</t>
  </si>
  <si>
    <t>JUAN PABLO II</t>
  </si>
  <si>
    <t>PENCO</t>
  </si>
  <si>
    <t>MONTAHUE (EX MAVIDAHUE)</t>
  </si>
  <si>
    <t>TOME</t>
  </si>
  <si>
    <t>SAN GERMAN</t>
  </si>
  <si>
    <t>COCHOLGUE</t>
  </si>
  <si>
    <t>LO ROJAS</t>
  </si>
  <si>
    <t>CHILLA VIEJO</t>
  </si>
  <si>
    <t>VILLA LA HIGUERA</t>
  </si>
  <si>
    <t>LAFKEEN</t>
  </si>
  <si>
    <t>SAN CARLOS</t>
  </si>
  <si>
    <t>GASPARIN</t>
  </si>
  <si>
    <t>ACUARELA</t>
  </si>
  <si>
    <t>LOS GORRIONCITOS</t>
  </si>
  <si>
    <t>PEQUEÑOS ARTISTAS</t>
  </si>
  <si>
    <t>LOS CHINCOLITOS</t>
  </si>
  <si>
    <t>AGUA DE LAS NIÑAS</t>
  </si>
  <si>
    <t>CAÑETE</t>
  </si>
  <si>
    <t>RAUL SILVA HENRRIQUEZ</t>
  </si>
  <si>
    <t>AYSÉN</t>
  </si>
  <si>
    <t>CISNES</t>
  </si>
  <si>
    <t>LOS CHILCOS</t>
  </si>
  <si>
    <t>ALITAS VOLADORAS</t>
  </si>
  <si>
    <t>TÍA NORA</t>
  </si>
  <si>
    <t>BAMBI</t>
  </si>
  <si>
    <t>RIO IBAÑEZ</t>
  </si>
  <si>
    <t>GOTITA DE LLUVIA</t>
  </si>
  <si>
    <t>Semillita</t>
  </si>
  <si>
    <t>Renaico</t>
  </si>
  <si>
    <t>Rayito de sol (Collipulli)</t>
  </si>
  <si>
    <t>Collipulli</t>
  </si>
  <si>
    <t>Maica</t>
  </si>
  <si>
    <t>Lonquimay</t>
  </si>
  <si>
    <t>Naranjito</t>
  </si>
  <si>
    <t>Primeros pasos</t>
  </si>
  <si>
    <t>Ercilla</t>
  </si>
  <si>
    <t>Marta Brunet</t>
  </si>
  <si>
    <t>Victoria</t>
  </si>
  <si>
    <t>Sonrisitas</t>
  </si>
  <si>
    <t>Lumaco</t>
  </si>
  <si>
    <t>La Tortuguita</t>
  </si>
  <si>
    <t>Pin - pon</t>
  </si>
  <si>
    <t>Los Sauces</t>
  </si>
  <si>
    <t>Los Peques</t>
  </si>
  <si>
    <t>Melipeuco</t>
  </si>
  <si>
    <t>Papelucho</t>
  </si>
  <si>
    <t>Loncoche</t>
  </si>
  <si>
    <t>Armonía</t>
  </si>
  <si>
    <t>Toltén</t>
  </si>
  <si>
    <t>La Sirenita</t>
  </si>
  <si>
    <t>Gabriela Mistral</t>
  </si>
  <si>
    <t>Teodoro Schmidt</t>
  </si>
  <si>
    <t>Calof</t>
  </si>
  <si>
    <t>Puerto Saavedra</t>
  </si>
  <si>
    <t>Sos Carahue</t>
  </si>
  <si>
    <t>Carahue</t>
  </si>
  <si>
    <t>Espiguita</t>
  </si>
  <si>
    <t>Nueva imperial</t>
  </si>
  <si>
    <t>SAN ESTEBAN</t>
  </si>
  <si>
    <t>S.C. KAN-UIQU</t>
  </si>
  <si>
    <t>NOGALES</t>
  </si>
  <si>
    <t>MAGICO LUGAR DE SUENOS</t>
  </si>
  <si>
    <t>CATEMU</t>
  </si>
  <si>
    <t>LAS MAQUINITAS</t>
  </si>
  <si>
    <t>LIMACHE</t>
  </si>
  <si>
    <t>AGUAS CLARAS</t>
  </si>
  <si>
    <t>VIÑA DEL MAR</t>
  </si>
  <si>
    <t>LAS LOMITAS</t>
  </si>
  <si>
    <t>VALPARAISO</t>
  </si>
  <si>
    <t>GUACOLDA</t>
  </si>
  <si>
    <t>APRENDEMOS JUGANDO</t>
  </si>
  <si>
    <t>ANTÜ</t>
  </si>
  <si>
    <t>CONCON</t>
  </si>
  <si>
    <t>CAMPANITAS</t>
  </si>
  <si>
    <t>LA LIGUA</t>
  </si>
  <si>
    <t>CAPULLITO</t>
  </si>
  <si>
    <t>SAN FELIPE</t>
  </si>
  <si>
    <t>UVADU</t>
  </si>
  <si>
    <t>OLMUE</t>
  </si>
  <si>
    <t>CRECIENDO EN MI PUEBLO</t>
  </si>
  <si>
    <t>PUTAENDO</t>
  </si>
  <si>
    <t>LAS MOCHILITAS</t>
  </si>
  <si>
    <t>BALDOSA</t>
  </si>
  <si>
    <t>TALCA</t>
  </si>
  <si>
    <t>LAS AMERICAS</t>
  </si>
  <si>
    <t>RAPUNCEL</t>
  </si>
  <si>
    <t>EMPEDRADO</t>
  </si>
  <si>
    <t>LUCERITO</t>
  </si>
  <si>
    <t>YERBAS BUENAS</t>
  </si>
  <si>
    <t>SEMILLEROS</t>
  </si>
  <si>
    <t>CHANCO</t>
  </si>
  <si>
    <t>PULGARCITO</t>
  </si>
  <si>
    <t>LINARES</t>
  </si>
  <si>
    <t>EL TRENCITO</t>
  </si>
  <si>
    <t>PADRE HURTADO</t>
  </si>
  <si>
    <t>SAN CLEMENTE</t>
  </si>
  <si>
    <t>ABEJITAS</t>
  </si>
  <si>
    <t>PELLUHUE</t>
  </si>
  <si>
    <t>MI MUNDO PEQUEÑO</t>
  </si>
  <si>
    <t>RAUCO</t>
  </si>
  <si>
    <t>LOS ENANITOS</t>
  </si>
  <si>
    <t>VICHUQUEN</t>
  </si>
  <si>
    <t>AQUELARRE</t>
  </si>
  <si>
    <t>PELUSITA</t>
  </si>
  <si>
    <t>MAULE</t>
  </si>
  <si>
    <t>FLOR DE AROMO</t>
  </si>
  <si>
    <t>PASITOS DE TERNURA</t>
  </si>
  <si>
    <t>MOLINA</t>
  </si>
  <si>
    <t>LOS ANGELITOS</t>
  </si>
  <si>
    <t>LICANTEN</t>
  </si>
  <si>
    <t>PAPELUCHO</t>
  </si>
  <si>
    <t>JUEGOS DE PATIO 2014</t>
  </si>
  <si>
    <t>RANCAGUA</t>
  </si>
  <si>
    <t>CONJUNTO HABITACIONAL VILLA GALILEA</t>
  </si>
  <si>
    <t>MACHALI</t>
  </si>
  <si>
    <t>FLOR NACIENTE</t>
  </si>
  <si>
    <t>Rengo</t>
  </si>
  <si>
    <t>BELLO HORIZONTE</t>
  </si>
  <si>
    <t>Rancagua</t>
  </si>
  <si>
    <t>SAN JOSE OBRERO</t>
  </si>
  <si>
    <t>San Fernando</t>
  </si>
  <si>
    <t>LOS PEQUES</t>
  </si>
  <si>
    <t>Chepica</t>
  </si>
  <si>
    <t>ZANCUDIN</t>
  </si>
  <si>
    <t>DIEGO PORTALES</t>
  </si>
  <si>
    <t>Santa Cruz</t>
  </si>
  <si>
    <t>ALERCE</t>
  </si>
  <si>
    <t>Paredones</t>
  </si>
  <si>
    <t>RAYITO DE SOL</t>
  </si>
  <si>
    <t>MAICILLO</t>
  </si>
  <si>
    <t>MI BANDERITA CHILENA</t>
  </si>
  <si>
    <t>OLLAGUE</t>
  </si>
  <si>
    <t>NATALES</t>
  </si>
  <si>
    <t>HIELOS PATAGONICOS</t>
  </si>
  <si>
    <t>PUNTA ARENAS</t>
  </si>
  <si>
    <t>MAGALLANES</t>
  </si>
  <si>
    <t>LOS PIONEROS</t>
  </si>
  <si>
    <t>PORVENIR</t>
  </si>
  <si>
    <t>ARCOIRIS</t>
  </si>
  <si>
    <t>Capa vegetal</t>
  </si>
  <si>
    <t>Grava</t>
  </si>
  <si>
    <t>MAIPU</t>
  </si>
  <si>
    <t>VILLA LOS LLANOS</t>
  </si>
  <si>
    <t>LOMAS DEL PRADO</t>
  </si>
  <si>
    <t>RENCA</t>
  </si>
  <si>
    <t>PABLO NERUDA</t>
  </si>
  <si>
    <t>SAN PEDRO</t>
  </si>
  <si>
    <t>LOS PELLUQUITOS</t>
  </si>
  <si>
    <t>VALDIVIA</t>
  </si>
  <si>
    <t>HOGAR BELEN</t>
  </si>
  <si>
    <t>AMANECER DEL SOL</t>
  </si>
  <si>
    <t>%</t>
  </si>
  <si>
    <t>NÓMINA JUEGOS DE PATIO 2014</t>
  </si>
  <si>
    <t>DIRECCION</t>
  </si>
  <si>
    <t>Teléfonos</t>
  </si>
  <si>
    <t xml:space="preserve">MAICILLO </t>
  </si>
  <si>
    <t xml:space="preserve"> </t>
  </si>
  <si>
    <t>Y MAICILLO</t>
  </si>
  <si>
    <t>Y PASTO SINTÉTICO</t>
  </si>
  <si>
    <t>TREGUACO</t>
  </si>
  <si>
    <t>BIANCHI N°443</t>
  </si>
  <si>
    <t>EL ESFUERZO S/N</t>
  </si>
  <si>
    <t>LOS LAGOS N°72</t>
  </si>
  <si>
    <t>CANCHA HEMPEL S/N</t>
  </si>
  <si>
    <t>SANTA ROSA PARCELA 49 S/N</t>
  </si>
  <si>
    <t>CONDELL N°1015</t>
  </si>
  <si>
    <t>SANTA ANA POBL. LOS COPIHUES S/N</t>
  </si>
  <si>
    <t>MANUEL RODRIGUEZ S/N</t>
  </si>
  <si>
    <t>SALVADOR ALLENDE N°1775</t>
  </si>
  <si>
    <t xml:space="preserve">RECINTO ESCUELA - Nro. S/N - Vil/Pob. </t>
  </si>
  <si>
    <t xml:space="preserve">RECINTO  ESTACION - Nro. S/N - Vil/Pob. </t>
  </si>
  <si>
    <t xml:space="preserve">AVDA ALESSANDRI - Nro. 95 - Vil/Pob. </t>
  </si>
  <si>
    <t xml:space="preserve">CAMINO PRINCIPAL - Nro. S/N - Vil/Pob. </t>
  </si>
  <si>
    <t xml:space="preserve">ARTURO PEREZ CANTO - Nro. S/N - Vil/Pob. </t>
  </si>
  <si>
    <t xml:space="preserve">CARLOS IBANEZ DEL CAMPO,PARAD.8 ACHUPALLAS - Nro. S/N - Vil/Pob. </t>
  </si>
  <si>
    <t xml:space="preserve">CAMINO UNO - Nro. 890 - Vil/Pob. </t>
  </si>
  <si>
    <t xml:space="preserve">CALLE DE SERVICIO - Nro. S/N - Vil/Pob. </t>
  </si>
  <si>
    <t>CHECOSLOVAQUIA - Nro. 636 - Vil/Pob. POBL. VILLA HERMOSA</t>
  </si>
  <si>
    <t>PRINCIPAL - Nro. S/N - Vil/Pob. VILLA CON - CON</t>
  </si>
  <si>
    <t xml:space="preserve">LOCALIDAD DE SANTA MARTA - Nro. S/N - Vil/Pob. </t>
  </si>
  <si>
    <t xml:space="preserve">CALLE REAL - Nro. S/N - Vil/Pob. </t>
  </si>
  <si>
    <t xml:space="preserve">SECTOR LA ORILLA CALLE O'HIGGINS, RINCONADA DE SILVA - Nro. S/N - Vil/Pob. </t>
  </si>
  <si>
    <t xml:space="preserve">13 DE NOVIEMBRE - Nro. S/N - Vil/Pob. </t>
  </si>
  <si>
    <t xml:space="preserve">SERRANO - Nro. 426 - Vil/Pob. </t>
  </si>
  <si>
    <t>EUSEBIO LILLO - Nro. 1060 - Vil/Pob. POBL.STA.CRUZ DE TRIANA</t>
  </si>
  <si>
    <t>MATEO DE TORO Y ZAMBRANO - Nro. S/N - Vil/Pob. POBL. 18 SE SEPTIEMBRE</t>
  </si>
  <si>
    <t xml:space="preserve">MANUEL MONTT - Nro. S/N - Vil/Pob. </t>
  </si>
  <si>
    <t>CHEPITA PORTALES - Nro. 1195 - Vil/Pob. POBL. DIEGO PORTALES</t>
  </si>
  <si>
    <t>LAS CAMELIAS, - Nro. 840 - Vil/Pob. POB.LAUTARO</t>
  </si>
  <si>
    <t xml:space="preserve">CAMINO PUBLICO A BUCALEMU LOTEO 49 - Nro. S/N - Vil/Pob. </t>
  </si>
  <si>
    <t>LAS AMERICAS NRO 10 17 1/2 NORTE - Nro. S/N - Vil/Pob. POBL. LAS AMERICAS</t>
  </si>
  <si>
    <t>7 ORIENTE - Nro. 30 - Vil/Pob. POBL. SARGENTO REBOLLEDO</t>
  </si>
  <si>
    <t xml:space="preserve">CALLE PINTO ESQ. ECHEBERRIA - Nro. S/N - Vil/Pob. </t>
  </si>
  <si>
    <t xml:space="preserve">SEMILLERO - Nro. S/N - Vil/Pob. </t>
  </si>
  <si>
    <t xml:space="preserve">PEDRO DE VALDIVIA - Nro. 24 - Vil/Pob. </t>
  </si>
  <si>
    <t xml:space="preserve">POB. QUINTA LA LIBERTAD VILLAR BRAVO - Nro. S/N - Vil/Pob. </t>
  </si>
  <si>
    <t>19 NORTE B ESQ.3 ORIENTE - Nro. S/N - Vil/Pob. PADRE HURTADO</t>
  </si>
  <si>
    <t xml:space="preserve">ABDON FUENTEALBA - Nro. S/N - Vil/Pob. </t>
  </si>
  <si>
    <t>24 NORTE 5 1/2 ORIENTE - Nro. S/N - Vil/Pob. VILLA DON GONZALO</t>
  </si>
  <si>
    <t xml:space="preserve">AV.BERNARDO O'HIGGINS - Nro. S/N - Vil/Pob. </t>
  </si>
  <si>
    <t xml:space="preserve">LOCALIDAD DE AQUELARRE - Nro. S/N - Vil/Pob. </t>
  </si>
  <si>
    <t>5 ORIENTE - Nro. 2680 - Vil/Pob. POBL. CANCHA RAYADA</t>
  </si>
  <si>
    <t xml:space="preserve">FREIRE - Nro. 135 - Vil/Pob. </t>
  </si>
  <si>
    <t xml:space="preserve">POBL.MUNICIP. 1 - Nro. S/N - Vil/Pob. </t>
  </si>
  <si>
    <t xml:space="preserve">AV.LUIS CRUZ MARTINEZ - Nro. S/N - Vil/Pob. </t>
  </si>
  <si>
    <t xml:space="preserve">CIRO BOETTO - Nro. S/N - Vil/Pob. </t>
  </si>
  <si>
    <t>5 SUR ESQUINA 2 PONIENTE - Nro. S/N - Vil/Pob. POBL. EL ROBLE</t>
  </si>
  <si>
    <t>POBL EL ROBLE 6 SUR - Nro. 865 - Vil/Pob. EL ROBLE</t>
  </si>
  <si>
    <t>AVENIDA RUIZ GAMBOA - Nro. 1848 - Vil/Pob. VICENTE PEREZ ROSALES</t>
  </si>
  <si>
    <t>YERBAS BUENAS - Nro. 51 - Vil/Pob. POBL. 20 DE AGOSTO</t>
  </si>
  <si>
    <t xml:space="preserve">TACNA - Nro. 244 - Vil/Pob. </t>
  </si>
  <si>
    <t xml:space="preserve">O'HIGGINS - Nro. S/N - Vil/Pob. </t>
  </si>
  <si>
    <t xml:space="preserve">ESMELRALDA - Nro. 62 - Vil/Pob. </t>
  </si>
  <si>
    <t>BALMACEDA - Nro. 851 - Vil/Pob. POBL. NUEVA BUREO</t>
  </si>
  <si>
    <t xml:space="preserve">ARRAU M.ESQ LAS CANCHAS - Nro. S/N - Vil/Pob. </t>
  </si>
  <si>
    <t>TOLTEN ESQ. MATAQUITO - Nro. S/N - Vil/Pob. POBL. RIOS DE CHILE</t>
  </si>
  <si>
    <t xml:space="preserve">SAN GERMAN - Nro. 400 - Vil/Pob. </t>
  </si>
  <si>
    <t>E. RAMIREZ CON JANEQUEO - Nro. S/N - Vil/Pob. AROLDO FIGUEROA</t>
  </si>
  <si>
    <t xml:space="preserve">GALVARINO - Nro. 1121 - Vil/Pob. </t>
  </si>
  <si>
    <t>COCHARCAS ESCUELA G136 - Nro. S/N - Vil/Pob. POBL. NVA ESPERANZA</t>
  </si>
  <si>
    <t xml:space="preserve">AL LADO ESCUELA F-304 - Nro. S/N - Vil/Pob. </t>
  </si>
  <si>
    <t xml:space="preserve">ESCUELA G-62 - Nro. S/N - Vil/Pob. </t>
  </si>
  <si>
    <t>AGUA DE LAS NINAS - Nro. S/N - Vil/Pob. CERRO LA CRUZ</t>
  </si>
  <si>
    <t xml:space="preserve">JERONIMO TREHEL WARRECHA - Nro. S/N - Vil/Pob. </t>
  </si>
  <si>
    <t xml:space="preserve">CALLE ESTADIO - Nro. S/N - Vil/Pob. </t>
  </si>
  <si>
    <t xml:space="preserve">MANUEL RODRIGUEZ - Nro. S/N - Vil/Pob. </t>
  </si>
  <si>
    <t xml:space="preserve">SCTOR MAICA - Nro. S/N - Vil/Pob. </t>
  </si>
  <si>
    <t xml:space="preserve">EL NARANJO - Nro. S/N - Vil/Pob. </t>
  </si>
  <si>
    <t xml:space="preserve">BLANCO ENCALADA - Nro. S/N - Vil/Pob. </t>
  </si>
  <si>
    <t xml:space="preserve">MANUEL RODRIGUEZ - Nro. 1230 - Vil/Pob. </t>
  </si>
  <si>
    <t xml:space="preserve">MANUEL MATTA - Nro. 27 - Vil/Pob. </t>
  </si>
  <si>
    <t xml:space="preserve">CALLE PRINCIPAL, PICHIPILLAHUEN - Nro. S/N - Vil/Pob. </t>
  </si>
  <si>
    <t xml:space="preserve">ARTURO PRAT - Nro. 601 - Vil/Pob. </t>
  </si>
  <si>
    <t xml:space="preserve">ANIBAL PINCHEIRA - Nro. S/N - Vil/Pob. </t>
  </si>
  <si>
    <t xml:space="preserve">ARTURO PRAT CON VILLARRICA - Nro. 014 - Vil/Pob. </t>
  </si>
  <si>
    <t xml:space="preserve">ARAUCO - Nro. S/N - Vil/Pob. </t>
  </si>
  <si>
    <t xml:space="preserve">BLANCO ENCALADA - Nro. 48 - Vil/Pob. </t>
  </si>
  <si>
    <t xml:space="preserve">UNO ORIENTE - Nro. S/N - Vil/Pob. </t>
  </si>
  <si>
    <t xml:space="preserve">AVDA ALCALDE SLOODY - Nro. 940 - Vil/Pob. </t>
  </si>
  <si>
    <t xml:space="preserve">PADRE HURTADO - Nro. 750 - Vil/Pob. </t>
  </si>
  <si>
    <t xml:space="preserve">TENIENTE MERINO - Nro. 474 - Vil/Pob. </t>
  </si>
  <si>
    <t xml:space="preserve">LUIS BUSTOS - Nro. 191 - Vil/Pob. </t>
  </si>
  <si>
    <t xml:space="preserve">PEDRO MONTT - Nro. 157 - Vil/Pob. </t>
  </si>
  <si>
    <t xml:space="preserve">OTTO EUBEL - Nro. S/N - Vil/Pob. </t>
  </si>
  <si>
    <t xml:space="preserve">AV.GENERAL CARRERA - Nro. 496 - Vil/Pob. </t>
  </si>
  <si>
    <t>MANUEL AGUILAR - Nro. 01455 - Vil/Pob. SANTOS MARDONES</t>
  </si>
  <si>
    <t xml:space="preserve">ROMULO CORREA CON COBADONGA - Nro. 0590 - Vil/Pob. </t>
  </si>
  <si>
    <t xml:space="preserve">MAGALLANES - Nro. 480 - Vil/Pob. </t>
  </si>
  <si>
    <t>PJE EL EUCALIPTUS - Nro. S/N - Vil/Pob. CAMPAMENT JUAN PABLO II</t>
  </si>
  <si>
    <t xml:space="preserve">BATALLON CHACABUCO SUR - Nro. 2490 - Vil/Pob. </t>
  </si>
  <si>
    <t>CASTELAR NORTE - Nro. 213 - Vil/Pob. POBL. EL PINAR</t>
  </si>
  <si>
    <t xml:space="preserve">AYQUINA - Nro. 1751 - Vil/Pob. </t>
  </si>
  <si>
    <t xml:space="preserve">VICUNA MACKENNA - Nro. 077 - Vil/Pob. </t>
  </si>
  <si>
    <t>SARGENTO CANDELARIA - Nro. 2280 - Vil/Pob. VILLA LA CULTURA</t>
  </si>
  <si>
    <t xml:space="preserve">BALMACEDA - Nro. 4008 - Vil/Pob. </t>
  </si>
  <si>
    <t xml:space="preserve">AV.HERMOSILLA - Nro. 11 - Vil/Pob. </t>
  </si>
  <si>
    <t>ANTONIO MEZA - Nro. 148 - Vil/Pob. GUAÑACAGUA 3</t>
  </si>
  <si>
    <t>SANTA HORTENCIA - Nro. 750 - Vil/Pob. POBL. SAN PEDRO</t>
  </si>
  <si>
    <t>CAMINO ESCUELA S/N</t>
  </si>
  <si>
    <t>PEDRO ALVARADO S/N</t>
  </si>
  <si>
    <t>SANDRO BOTICHELLI N°2136</t>
  </si>
  <si>
    <t>LAS PETUNIAS CON LOS GLADIOLOS S/N</t>
  </si>
  <si>
    <t>PAULA JARAQUEMADA S/N</t>
  </si>
  <si>
    <t>CALLE 2 N°530</t>
  </si>
  <si>
    <t>JI NUEVO AGOSTO</t>
  </si>
  <si>
    <t>QUILÍN N°16380</t>
  </si>
  <si>
    <t>JI NUEVO MAYO</t>
  </si>
  <si>
    <t>FEDERICO ERRAZURIZ N°1576</t>
  </si>
  <si>
    <t>CERRO NAVIA</t>
  </si>
  <si>
    <t>JI REPOSICIÓN MAYO</t>
  </si>
  <si>
    <t>SIMPSON N°398</t>
  </si>
  <si>
    <t>85986774 HOGAR</t>
  </si>
  <si>
    <t>A N E X O  N°1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</si>
</sst>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340A]\ #,##0"/>
    <numFmt numFmtId="165" formatCode="_-[$€-2]\ * #,##0.00_-;\-[$€-2]\ * #,##0.00_-;_-[$€-2]\ * &quot;-&quot;??_-"/>
    <numFmt numFmtId="166" formatCode="dd/mm/yyyy;@"/>
    <numFmt numFmtId="167" formatCode="0.0"/>
    <numFmt numFmtId="168" formatCode="&quot;$&quot;\ #,##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24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333333"/>
      <name val="Calibri"/>
      <family val="2"/>
    </font>
    <font>
      <sz val="12"/>
      <color rgb="FFFF0000"/>
      <name val="Calibri"/>
      <family val="2"/>
    </font>
    <font>
      <b/>
      <sz val="11"/>
      <color rgb="FF33333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5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4" fillId="33" borderId="10" xfId="56" applyFont="1" applyFill="1" applyBorder="1" applyAlignment="1">
      <alignment horizontal="center" vertical="center" wrapText="1"/>
      <protection/>
    </xf>
    <xf numFmtId="0" fontId="43" fillId="33" borderId="11" xfId="59" applyFont="1" applyFill="1" applyBorder="1" applyAlignment="1">
      <alignment horizontal="center" vertical="center" wrapText="1"/>
      <protection/>
    </xf>
    <xf numFmtId="0" fontId="43" fillId="34" borderId="11" xfId="59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66" fontId="43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wrapText="1"/>
    </xf>
    <xf numFmtId="167" fontId="47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 wrapText="1"/>
    </xf>
    <xf numFmtId="0" fontId="27" fillId="0" borderId="0" xfId="59" applyAlignment="1">
      <alignment vertical="center"/>
      <protection/>
    </xf>
    <xf numFmtId="0" fontId="27" fillId="35" borderId="10" xfId="59" applyFont="1" applyFill="1" applyBorder="1" applyAlignment="1">
      <alignment horizontal="center" vertical="center" wrapText="1"/>
      <protection/>
    </xf>
    <xf numFmtId="0" fontId="27" fillId="35" borderId="10" xfId="59" applyFont="1" applyFill="1" applyBorder="1" applyAlignment="1">
      <alignment horizontal="center" vertical="center" wrapText="1"/>
      <protection/>
    </xf>
    <xf numFmtId="0" fontId="43" fillId="35" borderId="10" xfId="59" applyFont="1" applyFill="1" applyBorder="1" applyAlignment="1">
      <alignment horizontal="center" vertical="center" wrapText="1"/>
      <protection/>
    </xf>
    <xf numFmtId="42" fontId="27" fillId="35" borderId="10" xfId="59" applyNumberFormat="1" applyFont="1" applyFill="1" applyBorder="1" applyAlignment="1">
      <alignment horizontal="center" vertical="center" wrapText="1"/>
      <protection/>
    </xf>
    <xf numFmtId="42" fontId="27" fillId="35" borderId="10" xfId="59" applyNumberFormat="1" applyFill="1" applyBorder="1" applyAlignment="1">
      <alignment vertical="center" wrapText="1"/>
      <protection/>
    </xf>
    <xf numFmtId="0" fontId="27" fillId="35" borderId="10" xfId="59" applyFont="1" applyFill="1" applyBorder="1" applyAlignment="1">
      <alignment horizontal="left" vertical="center" wrapText="1"/>
      <protection/>
    </xf>
    <xf numFmtId="42" fontId="27" fillId="35" borderId="10" xfId="59" applyNumberFormat="1" applyFont="1" applyFill="1" applyBorder="1" applyAlignment="1">
      <alignment horizontal="center" vertical="center" wrapText="1"/>
      <protection/>
    </xf>
    <xf numFmtId="42" fontId="43" fillId="33" borderId="10" xfId="59" applyNumberFormat="1" applyFont="1" applyFill="1" applyBorder="1" applyAlignment="1">
      <alignment vertical="center"/>
      <protection/>
    </xf>
    <xf numFmtId="0" fontId="48" fillId="35" borderId="0" xfId="59" applyFont="1" applyFill="1" applyAlignment="1">
      <alignment vertical="center"/>
      <protection/>
    </xf>
    <xf numFmtId="0" fontId="27" fillId="35" borderId="10" xfId="59" applyFont="1" applyFill="1" applyBorder="1" applyAlignment="1">
      <alignment horizontal="left" vertical="center" wrapText="1"/>
      <protection/>
    </xf>
    <xf numFmtId="0" fontId="43" fillId="33" borderId="10" xfId="59" applyFont="1" applyFill="1" applyBorder="1" applyAlignment="1">
      <alignment horizontal="center" vertical="center"/>
      <protection/>
    </xf>
    <xf numFmtId="0" fontId="27" fillId="35" borderId="10" xfId="59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center" wrapText="1"/>
    </xf>
    <xf numFmtId="168" fontId="12" fillId="0" borderId="0" xfId="0" applyNumberFormat="1" applyFont="1" applyAlignment="1">
      <alignment horizontal="center"/>
    </xf>
    <xf numFmtId="9" fontId="2" fillId="0" borderId="10" xfId="62" applyFont="1" applyFill="1" applyBorder="1" applyAlignment="1">
      <alignment horizontal="center"/>
    </xf>
    <xf numFmtId="0" fontId="44" fillId="33" borderId="11" xfId="56" applyFont="1" applyFill="1" applyBorder="1" applyAlignment="1">
      <alignment horizontal="center" vertical="center" wrapText="1"/>
      <protection/>
    </xf>
    <xf numFmtId="0" fontId="27" fillId="35" borderId="10" xfId="59" applyFont="1" applyFill="1" applyBorder="1" applyAlignment="1">
      <alignment horizontal="left" vertical="center" wrapText="1"/>
      <protection/>
    </xf>
    <xf numFmtId="0" fontId="27" fillId="35" borderId="10" xfId="59" applyFont="1" applyFill="1" applyBorder="1" applyAlignment="1">
      <alignment horizontal="left" vertical="center" wrapText="1"/>
      <protection/>
    </xf>
    <xf numFmtId="0" fontId="27" fillId="35" borderId="10" xfId="59" applyFont="1" applyFill="1" applyBorder="1" applyAlignment="1">
      <alignment horizontal="left" vertical="center" wrapText="1"/>
      <protection/>
    </xf>
    <xf numFmtId="0" fontId="6" fillId="36" borderId="10" xfId="56" applyFont="1" applyFill="1" applyBorder="1" applyAlignment="1">
      <alignment horizontal="center" vertical="center" wrapText="1"/>
      <protection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vertical="center" wrapText="1"/>
    </xf>
    <xf numFmtId="0" fontId="43" fillId="36" borderId="0" xfId="59" applyFont="1" applyFill="1" applyAlignment="1">
      <alignment horizontal="center" vertical="center"/>
      <protection/>
    </xf>
    <xf numFmtId="0" fontId="49" fillId="0" borderId="12" xfId="0" applyFont="1" applyFill="1" applyBorder="1" applyAlignment="1">
      <alignment horizontal="right" wrapText="1"/>
    </xf>
    <xf numFmtId="0" fontId="0" fillId="0" borderId="13" xfId="0" applyBorder="1" applyAlignment="1">
      <alignment wrapText="1"/>
    </xf>
    <xf numFmtId="0" fontId="11" fillId="36" borderId="10" xfId="0" applyFont="1" applyFill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 8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os\Desktop\Archivos\Juegos%20de%20patio%202012\FINAL\FINAL%20FINAL\Archivos\Juegos%20de%20patio%202012\Base%20Selecci&#243;n%20250%20JI%20para%20Juegos%20de%20Patio%202012%2020-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do Jardines"/>
      <sheetName val="Asignación por Región"/>
    </sheetNames>
    <sheetDataSet>
      <sheetData sheetId="0">
        <row r="3">
          <cell r="A3">
            <v>2012</v>
          </cell>
          <cell r="B3">
            <v>1</v>
          </cell>
          <cell r="BK3" t="str">
            <v>primera etapa</v>
          </cell>
        </row>
        <row r="4">
          <cell r="A4">
            <v>2012</v>
          </cell>
          <cell r="B4">
            <v>1</v>
          </cell>
          <cell r="BK4" t="str">
            <v>segunda etapa</v>
          </cell>
        </row>
        <row r="5">
          <cell r="A5">
            <v>2012</v>
          </cell>
          <cell r="B5">
            <v>1</v>
          </cell>
          <cell r="BK5" t="str">
            <v>primera etapa</v>
          </cell>
        </row>
        <row r="6">
          <cell r="A6">
            <v>2012</v>
          </cell>
          <cell r="B6">
            <v>1</v>
          </cell>
          <cell r="BK6" t="str">
            <v>segunda etapa</v>
          </cell>
        </row>
        <row r="7">
          <cell r="A7">
            <v>2012</v>
          </cell>
          <cell r="B7">
            <v>1</v>
          </cell>
          <cell r="BK7" t="str">
            <v>primera etapa</v>
          </cell>
        </row>
        <row r="8">
          <cell r="A8">
            <v>2012</v>
          </cell>
          <cell r="B8">
            <v>2</v>
          </cell>
          <cell r="BK8" t="str">
            <v>segunda etapa</v>
          </cell>
        </row>
        <row r="9">
          <cell r="A9">
            <v>2012</v>
          </cell>
          <cell r="B9">
            <v>2</v>
          </cell>
          <cell r="BK9" t="str">
            <v>primera etapa</v>
          </cell>
        </row>
        <row r="10">
          <cell r="A10">
            <v>2012</v>
          </cell>
          <cell r="B10">
            <v>2</v>
          </cell>
          <cell r="BK10" t="str">
            <v>segunda etapa</v>
          </cell>
        </row>
        <row r="11">
          <cell r="A11">
            <v>2012</v>
          </cell>
          <cell r="B11">
            <v>2</v>
          </cell>
          <cell r="BK11" t="str">
            <v>primera etapa</v>
          </cell>
        </row>
        <row r="12">
          <cell r="A12">
            <v>2012</v>
          </cell>
          <cell r="B12">
            <v>2</v>
          </cell>
          <cell r="BK12" t="str">
            <v>segunda etapa</v>
          </cell>
        </row>
        <row r="13">
          <cell r="A13">
            <v>2012</v>
          </cell>
          <cell r="B13">
            <v>2</v>
          </cell>
          <cell r="BK13" t="str">
            <v>segunda etapa</v>
          </cell>
        </row>
        <row r="14">
          <cell r="A14">
            <v>2012</v>
          </cell>
          <cell r="B14">
            <v>2</v>
          </cell>
          <cell r="BK14" t="str">
            <v>segunda etapa</v>
          </cell>
        </row>
        <row r="15">
          <cell r="A15">
            <v>2012</v>
          </cell>
          <cell r="B15">
            <v>3</v>
          </cell>
          <cell r="BK15" t="str">
            <v>primera etapa</v>
          </cell>
        </row>
        <row r="16">
          <cell r="A16">
            <v>2012</v>
          </cell>
          <cell r="B16">
            <v>3</v>
          </cell>
          <cell r="BK16" t="str">
            <v>segunda etapa</v>
          </cell>
        </row>
        <row r="17">
          <cell r="A17">
            <v>2012</v>
          </cell>
          <cell r="B17">
            <v>3</v>
          </cell>
          <cell r="BK17" t="str">
            <v>segunda etapa</v>
          </cell>
        </row>
        <row r="18">
          <cell r="A18">
            <v>2012</v>
          </cell>
          <cell r="B18">
            <v>3</v>
          </cell>
          <cell r="BK18" t="str">
            <v>segunda etapa</v>
          </cell>
        </row>
        <row r="19">
          <cell r="A19">
            <v>2012</v>
          </cell>
          <cell r="B19">
            <v>3</v>
          </cell>
          <cell r="BK19" t="str">
            <v>segunda etapa</v>
          </cell>
        </row>
        <row r="20">
          <cell r="A20">
            <v>2012</v>
          </cell>
          <cell r="B20">
            <v>3</v>
          </cell>
          <cell r="BK20" t="str">
            <v>primera etapa</v>
          </cell>
        </row>
        <row r="21">
          <cell r="A21">
            <v>2012</v>
          </cell>
          <cell r="B21">
            <v>3</v>
          </cell>
          <cell r="BK21" t="str">
            <v>segunda etapa</v>
          </cell>
        </row>
        <row r="22">
          <cell r="A22">
            <v>2012</v>
          </cell>
          <cell r="B22">
            <v>3</v>
          </cell>
          <cell r="BK22" t="str">
            <v>primera etapa</v>
          </cell>
        </row>
        <row r="23">
          <cell r="A23">
            <v>2012</v>
          </cell>
          <cell r="B23">
            <v>4</v>
          </cell>
          <cell r="BK23" t="str">
            <v>primera etapa</v>
          </cell>
        </row>
        <row r="24">
          <cell r="A24">
            <v>2012</v>
          </cell>
          <cell r="B24">
            <v>4</v>
          </cell>
          <cell r="BK24" t="str">
            <v>primera etapa</v>
          </cell>
        </row>
        <row r="25">
          <cell r="A25">
            <v>2012</v>
          </cell>
          <cell r="B25">
            <v>4</v>
          </cell>
          <cell r="BK25" t="str">
            <v>segunda etapa</v>
          </cell>
        </row>
        <row r="26">
          <cell r="A26">
            <v>2012</v>
          </cell>
          <cell r="B26">
            <v>4</v>
          </cell>
          <cell r="BK26" t="str">
            <v>primera etapa</v>
          </cell>
        </row>
        <row r="27">
          <cell r="A27">
            <v>2012</v>
          </cell>
          <cell r="B27">
            <v>4</v>
          </cell>
          <cell r="BK27" t="str">
            <v>primera etapa</v>
          </cell>
        </row>
        <row r="28">
          <cell r="A28">
            <v>2012</v>
          </cell>
          <cell r="B28">
            <v>4</v>
          </cell>
          <cell r="BK28" t="str">
            <v>primera etapa</v>
          </cell>
        </row>
        <row r="29">
          <cell r="A29">
            <v>2012</v>
          </cell>
          <cell r="B29">
            <v>4</v>
          </cell>
          <cell r="BK29" t="str">
            <v>primera etapa</v>
          </cell>
        </row>
        <row r="30">
          <cell r="A30">
            <v>2012</v>
          </cell>
          <cell r="B30">
            <v>4</v>
          </cell>
          <cell r="BK30" t="str">
            <v>primera etapa</v>
          </cell>
        </row>
        <row r="31">
          <cell r="A31">
            <v>2012</v>
          </cell>
          <cell r="B31">
            <v>4</v>
          </cell>
          <cell r="BK31" t="str">
            <v>primera etapa</v>
          </cell>
        </row>
        <row r="32">
          <cell r="A32">
            <v>2012</v>
          </cell>
          <cell r="B32">
            <v>4</v>
          </cell>
          <cell r="BK32" t="str">
            <v>segunda etapa</v>
          </cell>
        </row>
        <row r="33">
          <cell r="A33">
            <v>2012</v>
          </cell>
          <cell r="B33">
            <v>4</v>
          </cell>
          <cell r="BK33" t="str">
            <v>segunda etapa</v>
          </cell>
        </row>
        <row r="34">
          <cell r="A34">
            <v>2012</v>
          </cell>
          <cell r="B34">
            <v>4</v>
          </cell>
          <cell r="BK34" t="str">
            <v>segunda etapa</v>
          </cell>
        </row>
        <row r="35">
          <cell r="A35">
            <v>2012</v>
          </cell>
          <cell r="B35">
            <v>4</v>
          </cell>
          <cell r="BK35" t="str">
            <v>primera etapa</v>
          </cell>
        </row>
        <row r="36">
          <cell r="A36">
            <v>2012</v>
          </cell>
          <cell r="B36">
            <v>4</v>
          </cell>
          <cell r="BK36" t="str">
            <v>segunda etapa</v>
          </cell>
        </row>
        <row r="37">
          <cell r="A37">
            <v>2012</v>
          </cell>
          <cell r="B37">
            <v>4</v>
          </cell>
          <cell r="BK37" t="str">
            <v>segunda etapa</v>
          </cell>
        </row>
        <row r="38">
          <cell r="A38">
            <v>2012</v>
          </cell>
          <cell r="B38">
            <v>4</v>
          </cell>
          <cell r="BK38" t="str">
            <v>primera etapa</v>
          </cell>
        </row>
        <row r="39">
          <cell r="A39">
            <v>2012</v>
          </cell>
          <cell r="B39">
            <v>5</v>
          </cell>
          <cell r="BK39" t="str">
            <v>segunda etapa</v>
          </cell>
        </row>
        <row r="40">
          <cell r="A40">
            <v>2012</v>
          </cell>
          <cell r="B40">
            <v>5</v>
          </cell>
          <cell r="BK40" t="str">
            <v>segunda etapa</v>
          </cell>
        </row>
        <row r="41">
          <cell r="A41">
            <v>2012</v>
          </cell>
          <cell r="B41">
            <v>5</v>
          </cell>
          <cell r="BK41" t="str">
            <v>primera etapa</v>
          </cell>
        </row>
        <row r="42">
          <cell r="A42">
            <v>2012</v>
          </cell>
          <cell r="B42">
            <v>5</v>
          </cell>
          <cell r="BK42" t="str">
            <v>segunda etapa</v>
          </cell>
        </row>
        <row r="43">
          <cell r="A43">
            <v>2012</v>
          </cell>
          <cell r="B43">
            <v>5</v>
          </cell>
          <cell r="BK43" t="str">
            <v>segunda etapa</v>
          </cell>
        </row>
        <row r="44">
          <cell r="A44">
            <v>2012</v>
          </cell>
          <cell r="B44">
            <v>5</v>
          </cell>
          <cell r="BK44" t="str">
            <v>primera etapa</v>
          </cell>
        </row>
        <row r="45">
          <cell r="A45">
            <v>2012</v>
          </cell>
          <cell r="B45">
            <v>5</v>
          </cell>
          <cell r="BK45" t="str">
            <v>segunda etapa</v>
          </cell>
        </row>
        <row r="46">
          <cell r="A46">
            <v>2012</v>
          </cell>
          <cell r="B46">
            <v>5</v>
          </cell>
          <cell r="BK46" t="str">
            <v>primera etapa</v>
          </cell>
        </row>
        <row r="47">
          <cell r="A47">
            <v>2012</v>
          </cell>
          <cell r="B47">
            <v>5</v>
          </cell>
          <cell r="BK47" t="str">
            <v>segunda etapa</v>
          </cell>
        </row>
        <row r="48">
          <cell r="A48">
            <v>2012</v>
          </cell>
          <cell r="B48">
            <v>5</v>
          </cell>
          <cell r="BK48" t="str">
            <v>segunda etapa</v>
          </cell>
        </row>
        <row r="49">
          <cell r="A49">
            <v>2012</v>
          </cell>
          <cell r="B49">
            <v>5</v>
          </cell>
          <cell r="BK49" t="str">
            <v>segunda etapa</v>
          </cell>
        </row>
        <row r="50">
          <cell r="A50">
            <v>2012</v>
          </cell>
          <cell r="B50">
            <v>5</v>
          </cell>
          <cell r="BK50" t="str">
            <v>segunda etapa</v>
          </cell>
        </row>
        <row r="51">
          <cell r="A51">
            <v>2012</v>
          </cell>
          <cell r="B51">
            <v>5</v>
          </cell>
          <cell r="BK51" t="str">
            <v>segunda etapa</v>
          </cell>
        </row>
        <row r="52">
          <cell r="A52">
            <v>2012</v>
          </cell>
          <cell r="B52">
            <v>5</v>
          </cell>
          <cell r="BK52" t="str">
            <v>segunda etapa</v>
          </cell>
        </row>
        <row r="53">
          <cell r="A53">
            <v>2012</v>
          </cell>
          <cell r="B53">
            <v>5</v>
          </cell>
          <cell r="BK53" t="str">
            <v>primera etapa</v>
          </cell>
        </row>
        <row r="54">
          <cell r="A54">
            <v>2012</v>
          </cell>
          <cell r="B54">
            <v>5</v>
          </cell>
          <cell r="BK54" t="str">
            <v>segunda etapa</v>
          </cell>
        </row>
        <row r="55">
          <cell r="A55">
            <v>2012</v>
          </cell>
          <cell r="B55">
            <v>5</v>
          </cell>
          <cell r="BK55" t="str">
            <v>primera etapa</v>
          </cell>
        </row>
        <row r="56">
          <cell r="A56">
            <v>2012</v>
          </cell>
          <cell r="B56">
            <v>5</v>
          </cell>
          <cell r="BK56" t="str">
            <v>segunda etapa</v>
          </cell>
        </row>
        <row r="57">
          <cell r="A57">
            <v>2012</v>
          </cell>
          <cell r="B57">
            <v>5</v>
          </cell>
          <cell r="BK57" t="str">
            <v>primera etapa</v>
          </cell>
        </row>
        <row r="58">
          <cell r="A58">
            <v>2012</v>
          </cell>
          <cell r="B58">
            <v>5</v>
          </cell>
          <cell r="BK58" t="str">
            <v>primera etapa</v>
          </cell>
        </row>
        <row r="59">
          <cell r="A59">
            <v>2012</v>
          </cell>
          <cell r="B59">
            <v>5</v>
          </cell>
          <cell r="BK59" t="str">
            <v>primera etapa</v>
          </cell>
        </row>
        <row r="60">
          <cell r="A60">
            <v>2012</v>
          </cell>
          <cell r="B60">
            <v>5</v>
          </cell>
          <cell r="BK60" t="str">
            <v>primera etapa</v>
          </cell>
        </row>
        <row r="61">
          <cell r="A61">
            <v>2012</v>
          </cell>
          <cell r="B61">
            <v>5</v>
          </cell>
          <cell r="BK61" t="str">
            <v>segunda etapa</v>
          </cell>
        </row>
        <row r="62">
          <cell r="A62">
            <v>2012</v>
          </cell>
          <cell r="B62">
            <v>5</v>
          </cell>
          <cell r="BK62" t="str">
            <v>segunda etapa</v>
          </cell>
        </row>
        <row r="63">
          <cell r="A63">
            <v>2012</v>
          </cell>
          <cell r="B63">
            <v>5</v>
          </cell>
          <cell r="BK63" t="str">
            <v>segunda etapa</v>
          </cell>
        </row>
        <row r="64">
          <cell r="A64">
            <v>2012</v>
          </cell>
          <cell r="B64">
            <v>5</v>
          </cell>
          <cell r="BK64" t="str">
            <v>primera etapa</v>
          </cell>
        </row>
        <row r="65">
          <cell r="A65">
            <v>2012</v>
          </cell>
          <cell r="B65">
            <v>6</v>
          </cell>
          <cell r="BK65" t="str">
            <v>segunda etapa</v>
          </cell>
        </row>
        <row r="66">
          <cell r="A66">
            <v>2012</v>
          </cell>
          <cell r="B66">
            <v>6</v>
          </cell>
          <cell r="BK66" t="str">
            <v>segunda etapa</v>
          </cell>
        </row>
        <row r="67">
          <cell r="A67">
            <v>2012</v>
          </cell>
          <cell r="B67">
            <v>6</v>
          </cell>
          <cell r="BK67" t="str">
            <v>primera etapa</v>
          </cell>
        </row>
        <row r="68">
          <cell r="A68">
            <v>2012</v>
          </cell>
          <cell r="B68">
            <v>6</v>
          </cell>
          <cell r="BK68" t="str">
            <v>segunda etapa</v>
          </cell>
        </row>
        <row r="69">
          <cell r="A69">
            <v>2012</v>
          </cell>
          <cell r="B69">
            <v>6</v>
          </cell>
          <cell r="BK69" t="str">
            <v>segunda etapa</v>
          </cell>
        </row>
        <row r="70">
          <cell r="A70">
            <v>2012</v>
          </cell>
          <cell r="B70">
            <v>6</v>
          </cell>
          <cell r="BK70" t="str">
            <v>primera etapa</v>
          </cell>
        </row>
        <row r="71">
          <cell r="A71">
            <v>2012</v>
          </cell>
          <cell r="B71">
            <v>6</v>
          </cell>
          <cell r="BK71" t="str">
            <v>primera etapa</v>
          </cell>
        </row>
        <row r="72">
          <cell r="A72">
            <v>2012</v>
          </cell>
          <cell r="B72">
            <v>6</v>
          </cell>
          <cell r="BK72" t="str">
            <v>segunda etapa</v>
          </cell>
        </row>
        <row r="73">
          <cell r="A73">
            <v>2012</v>
          </cell>
          <cell r="B73">
            <v>6</v>
          </cell>
          <cell r="BK73" t="str">
            <v>segunda etapa</v>
          </cell>
        </row>
        <row r="74">
          <cell r="A74">
            <v>2012</v>
          </cell>
          <cell r="B74">
            <v>6</v>
          </cell>
          <cell r="BK74" t="str">
            <v>segunda etapa</v>
          </cell>
        </row>
        <row r="75">
          <cell r="A75">
            <v>2012</v>
          </cell>
          <cell r="B75">
            <v>6</v>
          </cell>
          <cell r="BK75" t="str">
            <v>primera etapa</v>
          </cell>
        </row>
        <row r="76">
          <cell r="A76">
            <v>2012</v>
          </cell>
          <cell r="B76">
            <v>6</v>
          </cell>
          <cell r="BK76" t="str">
            <v>segunda etapa</v>
          </cell>
        </row>
        <row r="77">
          <cell r="A77">
            <v>2012</v>
          </cell>
          <cell r="B77">
            <v>6</v>
          </cell>
          <cell r="BK77" t="str">
            <v>primera etapa</v>
          </cell>
        </row>
        <row r="78">
          <cell r="A78">
            <v>2012</v>
          </cell>
          <cell r="B78">
            <v>6</v>
          </cell>
          <cell r="BK78" t="str">
            <v>segunda etapa</v>
          </cell>
        </row>
        <row r="79">
          <cell r="A79">
            <v>2012</v>
          </cell>
          <cell r="B79">
            <v>6</v>
          </cell>
          <cell r="BK79" t="str">
            <v>segunda etapa</v>
          </cell>
        </row>
        <row r="80">
          <cell r="A80">
            <v>2012</v>
          </cell>
          <cell r="B80">
            <v>6</v>
          </cell>
          <cell r="BK80" t="str">
            <v>segunda etapa</v>
          </cell>
        </row>
        <row r="81">
          <cell r="A81">
            <v>2012</v>
          </cell>
          <cell r="B81">
            <v>6</v>
          </cell>
          <cell r="BK81" t="str">
            <v>segunda etapa</v>
          </cell>
        </row>
        <row r="82">
          <cell r="A82">
            <v>2012</v>
          </cell>
          <cell r="B82">
            <v>6</v>
          </cell>
          <cell r="BK82" t="str">
            <v>segunda etapa</v>
          </cell>
        </row>
        <row r="83">
          <cell r="A83">
            <v>2012</v>
          </cell>
          <cell r="B83">
            <v>6</v>
          </cell>
          <cell r="BK83" t="str">
            <v>segunda etapa</v>
          </cell>
        </row>
        <row r="84">
          <cell r="A84">
            <v>2012</v>
          </cell>
          <cell r="B84">
            <v>7</v>
          </cell>
          <cell r="BK84" t="str">
            <v>segunda etapa</v>
          </cell>
        </row>
        <row r="85">
          <cell r="A85">
            <v>2012</v>
          </cell>
          <cell r="B85">
            <v>7</v>
          </cell>
          <cell r="BK85" t="str">
            <v>primera etapa</v>
          </cell>
        </row>
        <row r="86">
          <cell r="A86">
            <v>2012</v>
          </cell>
          <cell r="B86">
            <v>7</v>
          </cell>
          <cell r="BK86" t="str">
            <v>segunda etapa</v>
          </cell>
        </row>
        <row r="87">
          <cell r="A87">
            <v>2012</v>
          </cell>
          <cell r="B87">
            <v>7</v>
          </cell>
          <cell r="BK87" t="str">
            <v>segunda etapa</v>
          </cell>
        </row>
        <row r="88">
          <cell r="A88">
            <v>2012</v>
          </cell>
          <cell r="B88">
            <v>7</v>
          </cell>
          <cell r="BK88" t="str">
            <v>segunda etapa</v>
          </cell>
        </row>
        <row r="89">
          <cell r="A89">
            <v>2012</v>
          </cell>
          <cell r="B89">
            <v>7</v>
          </cell>
          <cell r="BK89" t="str">
            <v>primera etapa</v>
          </cell>
        </row>
        <row r="90">
          <cell r="A90">
            <v>2012</v>
          </cell>
          <cell r="B90">
            <v>7</v>
          </cell>
          <cell r="BK90" t="str">
            <v>primera etapa</v>
          </cell>
        </row>
        <row r="91">
          <cell r="A91">
            <v>2012</v>
          </cell>
          <cell r="B91">
            <v>7</v>
          </cell>
          <cell r="BK91" t="str">
            <v>segunda etapa</v>
          </cell>
        </row>
        <row r="92">
          <cell r="A92">
            <v>2012</v>
          </cell>
          <cell r="B92">
            <v>7</v>
          </cell>
          <cell r="BK92" t="str">
            <v>segunda etapa</v>
          </cell>
        </row>
        <row r="93">
          <cell r="A93">
            <v>2012</v>
          </cell>
          <cell r="B93">
            <v>7</v>
          </cell>
          <cell r="BK93" t="str">
            <v>primera etapa</v>
          </cell>
        </row>
        <row r="94">
          <cell r="A94">
            <v>2012</v>
          </cell>
          <cell r="B94">
            <v>7</v>
          </cell>
          <cell r="BK94" t="str">
            <v>segunda etapa</v>
          </cell>
        </row>
        <row r="95">
          <cell r="A95">
            <v>2012</v>
          </cell>
          <cell r="B95">
            <v>7</v>
          </cell>
          <cell r="BK95" t="str">
            <v>segunda etapa</v>
          </cell>
        </row>
        <row r="96">
          <cell r="A96">
            <v>2012</v>
          </cell>
          <cell r="B96">
            <v>7</v>
          </cell>
          <cell r="BK96" t="str">
            <v>segunda etapa</v>
          </cell>
        </row>
        <row r="97">
          <cell r="A97">
            <v>2012</v>
          </cell>
          <cell r="B97">
            <v>7</v>
          </cell>
          <cell r="BK97" t="str">
            <v>primera etapa</v>
          </cell>
        </row>
        <row r="98">
          <cell r="A98">
            <v>2012</v>
          </cell>
          <cell r="B98">
            <v>7</v>
          </cell>
          <cell r="BK98" t="str">
            <v>primera etapa</v>
          </cell>
        </row>
        <row r="99">
          <cell r="A99">
            <v>2012</v>
          </cell>
          <cell r="B99">
            <v>7</v>
          </cell>
          <cell r="BK99" t="str">
            <v>segunda etapa</v>
          </cell>
        </row>
        <row r="100">
          <cell r="A100">
            <v>2012</v>
          </cell>
          <cell r="B100">
            <v>7</v>
          </cell>
          <cell r="BK100" t="str">
            <v>segunda etapa</v>
          </cell>
        </row>
        <row r="101">
          <cell r="A101">
            <v>2012</v>
          </cell>
          <cell r="B101">
            <v>7</v>
          </cell>
          <cell r="BK101" t="str">
            <v>segunda etapa</v>
          </cell>
        </row>
        <row r="102">
          <cell r="A102">
            <v>2012</v>
          </cell>
          <cell r="B102">
            <v>7</v>
          </cell>
          <cell r="BK102" t="str">
            <v>primera etapa</v>
          </cell>
        </row>
        <row r="103">
          <cell r="A103">
            <v>2012</v>
          </cell>
          <cell r="B103">
            <v>7</v>
          </cell>
          <cell r="BK103" t="str">
            <v>primera etapa</v>
          </cell>
        </row>
        <row r="104">
          <cell r="A104">
            <v>2012</v>
          </cell>
          <cell r="B104">
            <v>7</v>
          </cell>
          <cell r="BK104" t="str">
            <v>primera etapa</v>
          </cell>
        </row>
        <row r="105">
          <cell r="A105">
            <v>2012</v>
          </cell>
          <cell r="B105">
            <v>7</v>
          </cell>
          <cell r="BK105" t="str">
            <v>segunda etapa</v>
          </cell>
        </row>
        <row r="106">
          <cell r="A106">
            <v>2012</v>
          </cell>
          <cell r="B106">
            <v>7</v>
          </cell>
          <cell r="BK106" t="str">
            <v>segunda etapa</v>
          </cell>
        </row>
        <row r="107">
          <cell r="A107">
            <v>2012</v>
          </cell>
          <cell r="B107">
            <v>7</v>
          </cell>
          <cell r="BK107" t="str">
            <v>primera etapa</v>
          </cell>
        </row>
        <row r="108">
          <cell r="A108">
            <v>2012</v>
          </cell>
          <cell r="B108">
            <v>7</v>
          </cell>
          <cell r="BK108" t="str">
            <v>primera etapa</v>
          </cell>
        </row>
        <row r="109">
          <cell r="A109">
            <v>2012</v>
          </cell>
          <cell r="B109">
            <v>7</v>
          </cell>
          <cell r="BK109" t="str">
            <v>primera etapa</v>
          </cell>
        </row>
        <row r="110">
          <cell r="A110">
            <v>2012</v>
          </cell>
          <cell r="B110">
            <v>7</v>
          </cell>
          <cell r="BK110" t="str">
            <v>segunda etapa</v>
          </cell>
        </row>
        <row r="111">
          <cell r="A111">
            <v>2012</v>
          </cell>
          <cell r="B111">
            <v>8</v>
          </cell>
          <cell r="BK111" t="str">
            <v>segunda etapa</v>
          </cell>
        </row>
        <row r="112">
          <cell r="A112">
            <v>2012</v>
          </cell>
          <cell r="B112">
            <v>8</v>
          </cell>
          <cell r="BK112" t="str">
            <v>segunda etapa</v>
          </cell>
        </row>
        <row r="113">
          <cell r="A113">
            <v>2012</v>
          </cell>
          <cell r="B113">
            <v>8</v>
          </cell>
          <cell r="BK113" t="str">
            <v>segunda etapa</v>
          </cell>
        </row>
        <row r="114">
          <cell r="A114">
            <v>2012</v>
          </cell>
          <cell r="B114">
            <v>8</v>
          </cell>
          <cell r="BK114" t="str">
            <v>primera etapa</v>
          </cell>
        </row>
        <row r="115">
          <cell r="A115">
            <v>2012</v>
          </cell>
          <cell r="B115">
            <v>8</v>
          </cell>
          <cell r="BK115" t="str">
            <v>segunda etapa</v>
          </cell>
        </row>
        <row r="116">
          <cell r="A116">
            <v>2012</v>
          </cell>
          <cell r="B116">
            <v>8</v>
          </cell>
          <cell r="BK116" t="str">
            <v>primera etapa</v>
          </cell>
        </row>
        <row r="117">
          <cell r="A117">
            <v>2012</v>
          </cell>
          <cell r="B117">
            <v>8</v>
          </cell>
          <cell r="BK117" t="str">
            <v>primera etapa</v>
          </cell>
        </row>
        <row r="118">
          <cell r="A118">
            <v>2012</v>
          </cell>
          <cell r="B118">
            <v>8</v>
          </cell>
          <cell r="BK118" t="str">
            <v>segunda etapa</v>
          </cell>
        </row>
        <row r="119">
          <cell r="A119">
            <v>2012</v>
          </cell>
          <cell r="B119">
            <v>8</v>
          </cell>
          <cell r="BK119" t="str">
            <v>segunda etapa</v>
          </cell>
        </row>
        <row r="120">
          <cell r="A120">
            <v>2012</v>
          </cell>
          <cell r="B120">
            <v>8</v>
          </cell>
          <cell r="BK120" t="str">
            <v>segunda etapa</v>
          </cell>
        </row>
        <row r="121">
          <cell r="A121">
            <v>2012</v>
          </cell>
          <cell r="B121">
            <v>8</v>
          </cell>
          <cell r="BK121" t="str">
            <v>segunda etapa</v>
          </cell>
        </row>
        <row r="122">
          <cell r="A122">
            <v>2012</v>
          </cell>
          <cell r="B122">
            <v>8</v>
          </cell>
          <cell r="BK122" t="str">
            <v>segunda etapa</v>
          </cell>
        </row>
        <row r="123">
          <cell r="A123">
            <v>2012</v>
          </cell>
          <cell r="B123">
            <v>8</v>
          </cell>
          <cell r="BK123" t="str">
            <v>primera etapa</v>
          </cell>
        </row>
        <row r="124">
          <cell r="A124">
            <v>2012</v>
          </cell>
          <cell r="B124">
            <v>8</v>
          </cell>
          <cell r="BK124" t="str">
            <v>segunda etapa</v>
          </cell>
        </row>
        <row r="125">
          <cell r="A125">
            <v>2012</v>
          </cell>
          <cell r="B125">
            <v>8</v>
          </cell>
          <cell r="BK125" t="str">
            <v>primera etapa</v>
          </cell>
        </row>
        <row r="126">
          <cell r="A126">
            <v>2012</v>
          </cell>
          <cell r="B126">
            <v>8</v>
          </cell>
          <cell r="BK126" t="str">
            <v>primera etapa</v>
          </cell>
        </row>
        <row r="127">
          <cell r="A127">
            <v>2012</v>
          </cell>
          <cell r="B127">
            <v>8</v>
          </cell>
          <cell r="BK127" t="str">
            <v>primera etapa</v>
          </cell>
        </row>
        <row r="128">
          <cell r="A128">
            <v>2012</v>
          </cell>
          <cell r="B128">
            <v>8</v>
          </cell>
          <cell r="BK128" t="str">
            <v>segunda etapa</v>
          </cell>
        </row>
        <row r="129">
          <cell r="A129">
            <v>2012</v>
          </cell>
          <cell r="B129">
            <v>8</v>
          </cell>
          <cell r="BK129" t="str">
            <v>primera etapa</v>
          </cell>
        </row>
        <row r="130">
          <cell r="A130">
            <v>2012</v>
          </cell>
          <cell r="B130">
            <v>8</v>
          </cell>
          <cell r="BK130" t="str">
            <v>primera etapa</v>
          </cell>
        </row>
        <row r="131">
          <cell r="A131">
            <v>2012</v>
          </cell>
          <cell r="B131">
            <v>8</v>
          </cell>
          <cell r="BK131" t="str">
            <v>primera etapa</v>
          </cell>
        </row>
        <row r="132">
          <cell r="A132">
            <v>2012</v>
          </cell>
          <cell r="B132">
            <v>8</v>
          </cell>
          <cell r="BK132" t="str">
            <v>primera etapa</v>
          </cell>
        </row>
        <row r="133">
          <cell r="A133">
            <v>2012</v>
          </cell>
          <cell r="B133">
            <v>8</v>
          </cell>
          <cell r="BK133" t="str">
            <v>segunda etapa</v>
          </cell>
        </row>
        <row r="134">
          <cell r="A134">
            <v>2012</v>
          </cell>
          <cell r="B134">
            <v>8</v>
          </cell>
          <cell r="BK134" t="str">
            <v>primera etapa</v>
          </cell>
        </row>
        <row r="135">
          <cell r="A135">
            <v>2012</v>
          </cell>
          <cell r="B135">
            <v>8</v>
          </cell>
          <cell r="BK135" t="str">
            <v>segunda etapa</v>
          </cell>
        </row>
        <row r="136">
          <cell r="A136">
            <v>2012</v>
          </cell>
          <cell r="B136">
            <v>8</v>
          </cell>
          <cell r="BK136" t="str">
            <v>primera etapa</v>
          </cell>
        </row>
        <row r="137">
          <cell r="A137">
            <v>2012</v>
          </cell>
          <cell r="B137">
            <v>8</v>
          </cell>
          <cell r="BK137" t="str">
            <v>segunda etapa</v>
          </cell>
        </row>
        <row r="138">
          <cell r="A138">
            <v>2012</v>
          </cell>
          <cell r="B138">
            <v>8</v>
          </cell>
          <cell r="BK138" t="str">
            <v>segunda etapa</v>
          </cell>
        </row>
        <row r="139">
          <cell r="A139">
            <v>2012</v>
          </cell>
          <cell r="B139">
            <v>8</v>
          </cell>
          <cell r="BK139" t="str">
            <v>primera etapa</v>
          </cell>
        </row>
        <row r="140">
          <cell r="A140">
            <v>2012</v>
          </cell>
          <cell r="B140">
            <v>8</v>
          </cell>
          <cell r="BK140" t="str">
            <v>segunda etapa</v>
          </cell>
        </row>
        <row r="141">
          <cell r="A141">
            <v>2012</v>
          </cell>
          <cell r="B141">
            <v>8</v>
          </cell>
          <cell r="BK141" t="str">
            <v>segunda etapa</v>
          </cell>
        </row>
        <row r="142">
          <cell r="A142">
            <v>2012</v>
          </cell>
          <cell r="B142">
            <v>8</v>
          </cell>
          <cell r="BK142" t="str">
            <v>segunda etapa</v>
          </cell>
        </row>
        <row r="143">
          <cell r="A143">
            <v>2012</v>
          </cell>
          <cell r="B143">
            <v>8</v>
          </cell>
          <cell r="BK143" t="str">
            <v>segunda etapa</v>
          </cell>
        </row>
        <row r="144">
          <cell r="A144">
            <v>2012</v>
          </cell>
          <cell r="B144">
            <v>8</v>
          </cell>
          <cell r="BK144" t="str">
            <v>segunda etapa</v>
          </cell>
        </row>
        <row r="145">
          <cell r="A145">
            <v>2012</v>
          </cell>
          <cell r="B145">
            <v>8</v>
          </cell>
          <cell r="BK145" t="str">
            <v>segunda etapa</v>
          </cell>
        </row>
        <row r="146">
          <cell r="A146">
            <v>2012</v>
          </cell>
          <cell r="B146">
            <v>8</v>
          </cell>
          <cell r="BK146" t="str">
            <v>primera etapa</v>
          </cell>
        </row>
        <row r="147">
          <cell r="A147">
            <v>2012</v>
          </cell>
          <cell r="B147">
            <v>8</v>
          </cell>
          <cell r="BK147" t="str">
            <v>segunda etapa</v>
          </cell>
        </row>
        <row r="148">
          <cell r="A148">
            <v>2012</v>
          </cell>
          <cell r="B148">
            <v>9</v>
          </cell>
          <cell r="BK148" t="str">
            <v>segunda etapa</v>
          </cell>
        </row>
        <row r="149">
          <cell r="A149">
            <v>2012</v>
          </cell>
          <cell r="B149">
            <v>9</v>
          </cell>
          <cell r="BK149" t="str">
            <v>primera etapa</v>
          </cell>
        </row>
        <row r="150">
          <cell r="A150">
            <v>2012</v>
          </cell>
          <cell r="B150">
            <v>9</v>
          </cell>
          <cell r="BK150" t="str">
            <v>segunda etapa</v>
          </cell>
        </row>
        <row r="151">
          <cell r="A151">
            <v>2012</v>
          </cell>
          <cell r="B151">
            <v>9</v>
          </cell>
          <cell r="BK151" t="str">
            <v>segunda etapa</v>
          </cell>
        </row>
        <row r="152">
          <cell r="A152">
            <v>2012</v>
          </cell>
          <cell r="B152">
            <v>9</v>
          </cell>
          <cell r="BK152" t="str">
            <v>segunda etapa</v>
          </cell>
        </row>
        <row r="153">
          <cell r="A153">
            <v>2012</v>
          </cell>
          <cell r="B153">
            <v>9</v>
          </cell>
          <cell r="BK153" t="str">
            <v>segunda etapa</v>
          </cell>
        </row>
        <row r="154">
          <cell r="A154">
            <v>2012</v>
          </cell>
          <cell r="B154">
            <v>9</v>
          </cell>
          <cell r="BK154" t="str">
            <v>segunda etapa</v>
          </cell>
        </row>
        <row r="155">
          <cell r="A155">
            <v>2012</v>
          </cell>
          <cell r="B155">
            <v>9</v>
          </cell>
          <cell r="BK155" t="str">
            <v>segunda etapa</v>
          </cell>
        </row>
        <row r="156">
          <cell r="A156">
            <v>2012</v>
          </cell>
          <cell r="B156">
            <v>9</v>
          </cell>
          <cell r="BK156" t="str">
            <v>primera etapa</v>
          </cell>
        </row>
        <row r="157">
          <cell r="A157">
            <v>2012</v>
          </cell>
          <cell r="B157">
            <v>9</v>
          </cell>
          <cell r="BK157" t="str">
            <v>primera etapa</v>
          </cell>
        </row>
        <row r="158">
          <cell r="A158">
            <v>2012</v>
          </cell>
          <cell r="B158">
            <v>9</v>
          </cell>
          <cell r="BK158" t="str">
            <v>segunda etapa</v>
          </cell>
        </row>
        <row r="159">
          <cell r="A159">
            <v>2012</v>
          </cell>
          <cell r="B159">
            <v>9</v>
          </cell>
          <cell r="BK159" t="str">
            <v>segunda etapa</v>
          </cell>
        </row>
        <row r="160">
          <cell r="A160">
            <v>2012</v>
          </cell>
          <cell r="B160">
            <v>9</v>
          </cell>
          <cell r="BK160" t="str">
            <v>primera etapa</v>
          </cell>
        </row>
        <row r="161">
          <cell r="A161">
            <v>2012</v>
          </cell>
          <cell r="B161">
            <v>9</v>
          </cell>
          <cell r="BK161" t="str">
            <v>segunda etapa</v>
          </cell>
        </row>
        <row r="162">
          <cell r="A162">
            <v>2012</v>
          </cell>
          <cell r="B162">
            <v>9</v>
          </cell>
          <cell r="BK162" t="str">
            <v>primera etapa</v>
          </cell>
        </row>
        <row r="163">
          <cell r="A163">
            <v>2012</v>
          </cell>
          <cell r="B163">
            <v>9</v>
          </cell>
          <cell r="BK163" t="str">
            <v>primera etapa</v>
          </cell>
        </row>
        <row r="164">
          <cell r="A164">
            <v>2012</v>
          </cell>
          <cell r="B164">
            <v>9</v>
          </cell>
          <cell r="BK164" t="str">
            <v>primera etapa</v>
          </cell>
        </row>
        <row r="165">
          <cell r="A165">
            <v>2012</v>
          </cell>
          <cell r="B165">
            <v>9</v>
          </cell>
          <cell r="BK165" t="str">
            <v>primera etapa</v>
          </cell>
        </row>
        <row r="166">
          <cell r="A166">
            <v>2012</v>
          </cell>
          <cell r="B166">
            <v>9</v>
          </cell>
          <cell r="BK166" t="str">
            <v>primera etapa</v>
          </cell>
        </row>
        <row r="167">
          <cell r="A167">
            <v>2012</v>
          </cell>
          <cell r="B167">
            <v>9</v>
          </cell>
          <cell r="BK167" t="str">
            <v>primera etapa</v>
          </cell>
        </row>
        <row r="168">
          <cell r="A168">
            <v>2012</v>
          </cell>
          <cell r="B168">
            <v>10</v>
          </cell>
          <cell r="BK168" t="str">
            <v>primera etapa</v>
          </cell>
        </row>
        <row r="169">
          <cell r="A169">
            <v>2012</v>
          </cell>
          <cell r="B169">
            <v>10</v>
          </cell>
          <cell r="BK169" t="str">
            <v>primera etapa</v>
          </cell>
        </row>
        <row r="170">
          <cell r="A170">
            <v>2012</v>
          </cell>
          <cell r="B170">
            <v>10</v>
          </cell>
          <cell r="BK170" t="str">
            <v>primera etapa</v>
          </cell>
        </row>
        <row r="171">
          <cell r="A171">
            <v>2012</v>
          </cell>
          <cell r="B171">
            <v>10</v>
          </cell>
          <cell r="BK171" t="str">
            <v>segunda etapa</v>
          </cell>
        </row>
        <row r="172">
          <cell r="A172">
            <v>2012</v>
          </cell>
          <cell r="B172">
            <v>10</v>
          </cell>
          <cell r="BK172" t="str">
            <v>primera etapa</v>
          </cell>
        </row>
        <row r="173">
          <cell r="A173">
            <v>2012</v>
          </cell>
          <cell r="B173">
            <v>10</v>
          </cell>
          <cell r="BK173" t="str">
            <v>segunda etapa</v>
          </cell>
        </row>
        <row r="174">
          <cell r="A174">
            <v>2012</v>
          </cell>
          <cell r="B174">
            <v>10</v>
          </cell>
          <cell r="BK174" t="str">
            <v>primera etapa</v>
          </cell>
        </row>
        <row r="175">
          <cell r="A175">
            <v>2012</v>
          </cell>
          <cell r="B175">
            <v>10</v>
          </cell>
          <cell r="BK175" t="str">
            <v>segunda etapa</v>
          </cell>
        </row>
        <row r="176">
          <cell r="A176">
            <v>2012</v>
          </cell>
          <cell r="B176">
            <v>10</v>
          </cell>
          <cell r="BK176" t="str">
            <v>segunda etapa</v>
          </cell>
        </row>
        <row r="177">
          <cell r="A177">
            <v>2012</v>
          </cell>
          <cell r="B177">
            <v>10</v>
          </cell>
          <cell r="BK177" t="str">
            <v>segunda etapa</v>
          </cell>
        </row>
        <row r="178">
          <cell r="A178">
            <v>2012</v>
          </cell>
          <cell r="B178">
            <v>10</v>
          </cell>
          <cell r="BK178" t="str">
            <v>segunda etapa</v>
          </cell>
        </row>
        <row r="179">
          <cell r="A179">
            <v>2012</v>
          </cell>
          <cell r="B179">
            <v>10</v>
          </cell>
          <cell r="BK179" t="str">
            <v>segunda etapa</v>
          </cell>
        </row>
        <row r="180">
          <cell r="A180">
            <v>2012</v>
          </cell>
          <cell r="B180">
            <v>10</v>
          </cell>
          <cell r="BK180" t="str">
            <v>primera etapa</v>
          </cell>
        </row>
        <row r="181">
          <cell r="A181">
            <v>2012</v>
          </cell>
          <cell r="B181">
            <v>10</v>
          </cell>
          <cell r="BK181" t="str">
            <v>primera etapa</v>
          </cell>
        </row>
        <row r="182">
          <cell r="A182">
            <v>2012</v>
          </cell>
          <cell r="B182">
            <v>10</v>
          </cell>
          <cell r="BK182" t="str">
            <v>segunda etapa</v>
          </cell>
        </row>
        <row r="183">
          <cell r="A183">
            <v>2012</v>
          </cell>
          <cell r="B183">
            <v>10</v>
          </cell>
          <cell r="BK183" t="str">
            <v>primera etapa</v>
          </cell>
        </row>
        <row r="184">
          <cell r="A184">
            <v>2012</v>
          </cell>
          <cell r="B184">
            <v>10</v>
          </cell>
          <cell r="BK184" t="str">
            <v>segunda etapa</v>
          </cell>
        </row>
        <row r="185">
          <cell r="A185">
            <v>2012</v>
          </cell>
          <cell r="B185">
            <v>10</v>
          </cell>
          <cell r="BK185" t="str">
            <v>primera etapa</v>
          </cell>
        </row>
        <row r="186">
          <cell r="A186">
            <v>2012</v>
          </cell>
          <cell r="B186">
            <v>10</v>
          </cell>
          <cell r="BK186" t="str">
            <v>primera etapa</v>
          </cell>
        </row>
        <row r="187">
          <cell r="A187">
            <v>2012</v>
          </cell>
          <cell r="B187">
            <v>10</v>
          </cell>
          <cell r="BK187" t="str">
            <v>segunda etapa</v>
          </cell>
        </row>
        <row r="188">
          <cell r="A188">
            <v>2012</v>
          </cell>
          <cell r="B188">
            <v>10</v>
          </cell>
          <cell r="BK188" t="str">
            <v>segunda etapa</v>
          </cell>
        </row>
        <row r="189">
          <cell r="A189">
            <v>2012</v>
          </cell>
          <cell r="B189">
            <v>10</v>
          </cell>
          <cell r="BK189" t="str">
            <v>segunda etapa</v>
          </cell>
        </row>
        <row r="190">
          <cell r="A190">
            <v>2012</v>
          </cell>
          <cell r="B190">
            <v>13</v>
          </cell>
          <cell r="BK190" t="str">
            <v>primera etapa</v>
          </cell>
        </row>
        <row r="191">
          <cell r="A191">
            <v>2012</v>
          </cell>
          <cell r="B191">
            <v>13</v>
          </cell>
          <cell r="BK191" t="str">
            <v>primera etapa</v>
          </cell>
        </row>
        <row r="192">
          <cell r="A192">
            <v>2012</v>
          </cell>
          <cell r="B192">
            <v>13</v>
          </cell>
          <cell r="BK192" t="str">
            <v>primera etapa</v>
          </cell>
        </row>
        <row r="193">
          <cell r="A193">
            <v>2012</v>
          </cell>
          <cell r="B193">
            <v>13</v>
          </cell>
          <cell r="BK193" t="str">
            <v>primera etapa</v>
          </cell>
        </row>
        <row r="194">
          <cell r="A194">
            <v>2012</v>
          </cell>
          <cell r="B194">
            <v>13</v>
          </cell>
          <cell r="BK194" t="str">
            <v>primera etapa</v>
          </cell>
        </row>
        <row r="195">
          <cell r="A195">
            <v>2012</v>
          </cell>
          <cell r="B195">
            <v>13</v>
          </cell>
          <cell r="BK195" t="str">
            <v>segunda etapa</v>
          </cell>
        </row>
        <row r="196">
          <cell r="A196">
            <v>2012</v>
          </cell>
          <cell r="B196">
            <v>13</v>
          </cell>
          <cell r="BK196" t="str">
            <v>primera etapa</v>
          </cell>
        </row>
        <row r="197">
          <cell r="A197">
            <v>2012</v>
          </cell>
          <cell r="B197">
            <v>13</v>
          </cell>
          <cell r="BK197" t="str">
            <v>segunda etapa</v>
          </cell>
        </row>
        <row r="198">
          <cell r="A198">
            <v>2012</v>
          </cell>
          <cell r="B198">
            <v>13</v>
          </cell>
          <cell r="BK198" t="str">
            <v>primera etapa</v>
          </cell>
        </row>
        <row r="199">
          <cell r="A199">
            <v>2012</v>
          </cell>
          <cell r="B199">
            <v>13</v>
          </cell>
          <cell r="BK199" t="str">
            <v>primera etapa</v>
          </cell>
        </row>
        <row r="200">
          <cell r="A200">
            <v>2012</v>
          </cell>
          <cell r="B200">
            <v>13</v>
          </cell>
          <cell r="BK200" t="str">
            <v>primera etapa</v>
          </cell>
        </row>
        <row r="201">
          <cell r="A201">
            <v>2012</v>
          </cell>
          <cell r="B201">
            <v>13</v>
          </cell>
          <cell r="BK201" t="str">
            <v>primera etapa</v>
          </cell>
        </row>
        <row r="202">
          <cell r="A202">
            <v>2012</v>
          </cell>
          <cell r="B202">
            <v>13</v>
          </cell>
          <cell r="BK202" t="str">
            <v>primera etapa</v>
          </cell>
        </row>
        <row r="203">
          <cell r="A203">
            <v>2012</v>
          </cell>
          <cell r="B203">
            <v>13</v>
          </cell>
          <cell r="BK203" t="str">
            <v>primera etapa</v>
          </cell>
        </row>
        <row r="204">
          <cell r="A204">
            <v>2012</v>
          </cell>
          <cell r="B204">
            <v>13</v>
          </cell>
          <cell r="BK204" t="str">
            <v>primera etapa</v>
          </cell>
        </row>
        <row r="205">
          <cell r="A205">
            <v>2012</v>
          </cell>
          <cell r="B205">
            <v>13</v>
          </cell>
          <cell r="BK205" t="str">
            <v>primera etapa</v>
          </cell>
        </row>
        <row r="206">
          <cell r="A206">
            <v>2012</v>
          </cell>
          <cell r="B206">
            <v>14</v>
          </cell>
          <cell r="BK206" t="str">
            <v>primera etapa</v>
          </cell>
        </row>
        <row r="207">
          <cell r="A207">
            <v>2012</v>
          </cell>
          <cell r="B207">
            <v>14</v>
          </cell>
          <cell r="BK207" t="str">
            <v>segunda etapa</v>
          </cell>
        </row>
        <row r="208">
          <cell r="A208">
            <v>2012</v>
          </cell>
          <cell r="B208">
            <v>14</v>
          </cell>
          <cell r="BK208" t="str">
            <v>segunda etapa</v>
          </cell>
        </row>
        <row r="209">
          <cell r="A209">
            <v>2012</v>
          </cell>
          <cell r="B209">
            <v>14</v>
          </cell>
          <cell r="BK209" t="str">
            <v>primera etapa</v>
          </cell>
        </row>
        <row r="210">
          <cell r="A210">
            <v>2012</v>
          </cell>
          <cell r="B210">
            <v>14</v>
          </cell>
          <cell r="BK210" t="str">
            <v>segunda etapa</v>
          </cell>
        </row>
        <row r="211">
          <cell r="A211">
            <v>2012</v>
          </cell>
          <cell r="B211">
            <v>14</v>
          </cell>
          <cell r="BK211" t="str">
            <v>primera etapa</v>
          </cell>
        </row>
        <row r="212">
          <cell r="A212">
            <v>2012</v>
          </cell>
          <cell r="B212">
            <v>14</v>
          </cell>
          <cell r="BK212" t="str">
            <v>primera etapa</v>
          </cell>
        </row>
        <row r="213">
          <cell r="A213">
            <v>2012</v>
          </cell>
          <cell r="B213">
            <v>14</v>
          </cell>
          <cell r="BK213" t="str">
            <v>segunda etapa</v>
          </cell>
        </row>
        <row r="214">
          <cell r="A214">
            <v>2012</v>
          </cell>
          <cell r="B214">
            <v>14</v>
          </cell>
          <cell r="BK214" t="str">
            <v>primera etapa</v>
          </cell>
        </row>
        <row r="215">
          <cell r="A215">
            <v>2012</v>
          </cell>
          <cell r="B215">
            <v>14</v>
          </cell>
          <cell r="BK215" t="str">
            <v>primera etapa</v>
          </cell>
        </row>
        <row r="216">
          <cell r="A216">
            <v>2012</v>
          </cell>
          <cell r="B216">
            <v>14</v>
          </cell>
          <cell r="BK216" t="str">
            <v>segunda etapa</v>
          </cell>
        </row>
        <row r="217">
          <cell r="A217">
            <v>2012</v>
          </cell>
          <cell r="B217">
            <v>14</v>
          </cell>
          <cell r="BK217" t="str">
            <v>segunda etapa</v>
          </cell>
        </row>
        <row r="218">
          <cell r="A218">
            <v>2012</v>
          </cell>
          <cell r="B218">
            <v>14</v>
          </cell>
          <cell r="BK218" t="str">
            <v>primera etapa</v>
          </cell>
        </row>
        <row r="219">
          <cell r="A219">
            <v>2012</v>
          </cell>
          <cell r="B219">
            <v>14</v>
          </cell>
          <cell r="BK219" t="str">
            <v>primera etapa</v>
          </cell>
        </row>
        <row r="220">
          <cell r="A220">
            <v>2012</v>
          </cell>
          <cell r="B220">
            <v>14</v>
          </cell>
          <cell r="BK220" t="str">
            <v>segunda etapa</v>
          </cell>
        </row>
        <row r="221">
          <cell r="A221">
            <v>2012</v>
          </cell>
          <cell r="B221">
            <v>14</v>
          </cell>
          <cell r="BK221" t="str">
            <v>primera etapa</v>
          </cell>
        </row>
        <row r="222">
          <cell r="A222">
            <v>2012</v>
          </cell>
          <cell r="B222">
            <v>14</v>
          </cell>
          <cell r="BK222" t="str">
            <v>primera etapa</v>
          </cell>
        </row>
        <row r="223">
          <cell r="A223">
            <v>2012</v>
          </cell>
          <cell r="B223">
            <v>14</v>
          </cell>
          <cell r="BK223" t="str">
            <v>segunda etapa</v>
          </cell>
        </row>
        <row r="224">
          <cell r="A224">
            <v>2012</v>
          </cell>
          <cell r="B224">
            <v>14</v>
          </cell>
          <cell r="BK224" t="str">
            <v>segunda etapa</v>
          </cell>
        </row>
        <row r="225">
          <cell r="A225">
            <v>2012</v>
          </cell>
          <cell r="B225">
            <v>14</v>
          </cell>
          <cell r="BK225" t="str">
            <v>primera etapa</v>
          </cell>
        </row>
        <row r="226">
          <cell r="A226">
            <v>2012</v>
          </cell>
          <cell r="B226">
            <v>14</v>
          </cell>
          <cell r="BK226" t="str">
            <v>primera etapa</v>
          </cell>
        </row>
        <row r="227">
          <cell r="A227">
            <v>2012</v>
          </cell>
          <cell r="B227">
            <v>14</v>
          </cell>
          <cell r="BK227" t="str">
            <v>segunda etapa</v>
          </cell>
        </row>
        <row r="228">
          <cell r="A228">
            <v>2012</v>
          </cell>
          <cell r="B228">
            <v>14</v>
          </cell>
          <cell r="BK228" t="str">
            <v>primera etapa</v>
          </cell>
        </row>
        <row r="229">
          <cell r="A229">
            <v>2012</v>
          </cell>
          <cell r="B229">
            <v>14</v>
          </cell>
          <cell r="BK229" t="str">
            <v>segunda etapa</v>
          </cell>
        </row>
        <row r="230">
          <cell r="A230">
            <v>2012</v>
          </cell>
          <cell r="B230">
            <v>14</v>
          </cell>
          <cell r="BK230" t="str">
            <v>primera etapa</v>
          </cell>
        </row>
        <row r="231">
          <cell r="A231">
            <v>2012</v>
          </cell>
          <cell r="B231">
            <v>14</v>
          </cell>
          <cell r="BK231" t="str">
            <v>segunda etapa</v>
          </cell>
        </row>
        <row r="232">
          <cell r="A232">
            <v>2012</v>
          </cell>
          <cell r="B232">
            <v>14</v>
          </cell>
          <cell r="BK232" t="str">
            <v>segunda etapa</v>
          </cell>
        </row>
        <row r="233">
          <cell r="A233">
            <v>2012</v>
          </cell>
          <cell r="B233">
            <v>14</v>
          </cell>
          <cell r="BK233" t="str">
            <v>primera etapa</v>
          </cell>
        </row>
        <row r="234">
          <cell r="A234">
            <v>2012</v>
          </cell>
          <cell r="B234">
            <v>14</v>
          </cell>
          <cell r="BK234" t="str">
            <v>segunda etapa</v>
          </cell>
        </row>
        <row r="235">
          <cell r="A235">
            <v>2012</v>
          </cell>
          <cell r="B235">
            <v>14</v>
          </cell>
          <cell r="BK235" t="str">
            <v>segunda etapa</v>
          </cell>
        </row>
        <row r="236">
          <cell r="A236">
            <v>2012</v>
          </cell>
          <cell r="B236">
            <v>14</v>
          </cell>
          <cell r="BK236" t="str">
            <v>primera etapa</v>
          </cell>
        </row>
        <row r="237">
          <cell r="A237">
            <v>2012</v>
          </cell>
          <cell r="B237">
            <v>14</v>
          </cell>
          <cell r="BK237" t="str">
            <v>primera etapa</v>
          </cell>
        </row>
        <row r="238">
          <cell r="A238">
            <v>2012</v>
          </cell>
          <cell r="B238">
            <v>14</v>
          </cell>
          <cell r="BK238" t="str">
            <v>primera etapa</v>
          </cell>
        </row>
        <row r="239">
          <cell r="A239">
            <v>2012</v>
          </cell>
          <cell r="B239">
            <v>14</v>
          </cell>
          <cell r="BK239" t="str">
            <v>primera etapa</v>
          </cell>
        </row>
        <row r="240">
          <cell r="A240">
            <v>2012</v>
          </cell>
          <cell r="B240">
            <v>14</v>
          </cell>
          <cell r="BK240" t="str">
            <v>primera etapa</v>
          </cell>
        </row>
        <row r="241">
          <cell r="A241">
            <v>2012</v>
          </cell>
          <cell r="B241">
            <v>15</v>
          </cell>
          <cell r="BK241" t="str">
            <v>segunda etapa</v>
          </cell>
        </row>
        <row r="242">
          <cell r="A242">
            <v>2012</v>
          </cell>
          <cell r="B242">
            <v>15</v>
          </cell>
          <cell r="BK242" t="str">
            <v>primera etapa</v>
          </cell>
        </row>
        <row r="243">
          <cell r="A243">
            <v>2012</v>
          </cell>
          <cell r="B243">
            <v>16</v>
          </cell>
          <cell r="BK243" t="str">
            <v>primera etapa</v>
          </cell>
        </row>
        <row r="244">
          <cell r="A244">
            <v>2012</v>
          </cell>
          <cell r="B244">
            <v>16</v>
          </cell>
          <cell r="BK244" t="str">
            <v>segunda etapa</v>
          </cell>
        </row>
        <row r="245">
          <cell r="A245">
            <v>2012</v>
          </cell>
          <cell r="B245">
            <v>16</v>
          </cell>
          <cell r="BK245" t="str">
            <v>segunda etapa</v>
          </cell>
        </row>
        <row r="246">
          <cell r="A246">
            <v>2012</v>
          </cell>
          <cell r="B246">
            <v>16</v>
          </cell>
          <cell r="BK246" t="str">
            <v>segunda etapa</v>
          </cell>
        </row>
        <row r="247">
          <cell r="A247">
            <v>2012</v>
          </cell>
          <cell r="B247">
            <v>16</v>
          </cell>
          <cell r="BK247" t="str">
            <v>primera etapa</v>
          </cell>
        </row>
        <row r="248">
          <cell r="A248">
            <v>2012</v>
          </cell>
          <cell r="B248">
            <v>16</v>
          </cell>
          <cell r="BK248" t="str">
            <v>primera etapa</v>
          </cell>
        </row>
        <row r="249">
          <cell r="A249">
            <v>2012</v>
          </cell>
          <cell r="B249">
            <v>16</v>
          </cell>
          <cell r="BK249" t="str">
            <v>primera etapa</v>
          </cell>
        </row>
        <row r="250">
          <cell r="A250">
            <v>2012</v>
          </cell>
          <cell r="B250">
            <v>16</v>
          </cell>
          <cell r="BK250" t="str">
            <v>segunda etapa</v>
          </cell>
        </row>
        <row r="251">
          <cell r="A251">
            <v>2012</v>
          </cell>
          <cell r="B251">
            <v>16</v>
          </cell>
          <cell r="BK251" t="str">
            <v>primera etapa</v>
          </cell>
        </row>
        <row r="252">
          <cell r="A252">
            <v>2012</v>
          </cell>
          <cell r="B252">
            <v>16</v>
          </cell>
          <cell r="BK252" t="str">
            <v>segunda etapa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3"/>
  <sheetViews>
    <sheetView showGridLines="0"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M9" sqref="M9"/>
    </sheetView>
  </sheetViews>
  <sheetFormatPr defaultColWidth="11.421875" defaultRowHeight="12.75"/>
  <cols>
    <col min="1" max="1" width="9.28125" style="17" customWidth="1"/>
    <col min="2" max="2" width="18.7109375" style="17" customWidth="1"/>
    <col min="3" max="3" width="9.7109375" style="17" customWidth="1"/>
    <col min="4" max="4" width="29.421875" style="17" customWidth="1"/>
    <col min="5" max="5" width="37.28125" style="17" customWidth="1"/>
    <col min="6" max="6" width="19.57421875" style="17" customWidth="1"/>
    <col min="7" max="8" width="12.8515625" style="17" customWidth="1"/>
    <col min="9" max="10" width="7.28125" style="17" bestFit="1" customWidth="1"/>
    <col min="11" max="11" width="7.7109375" style="17" bestFit="1" customWidth="1"/>
    <col min="12" max="12" width="10.28125" style="17" bestFit="1" customWidth="1"/>
    <col min="13" max="13" width="14.28125" style="17" customWidth="1"/>
    <col min="14" max="16" width="17.57421875" style="17" customWidth="1"/>
    <col min="17" max="19" width="18.28125" style="17" customWidth="1"/>
    <col min="20" max="21" width="19.421875" style="17" hidden="1" customWidth="1"/>
    <col min="22" max="16384" width="11.421875" style="17" customWidth="1"/>
  </cols>
  <sheetData>
    <row r="1" spans="1:21" ht="36" customHeight="1">
      <c r="A1" s="37" t="s">
        <v>361</v>
      </c>
      <c r="B1" s="37"/>
      <c r="C1" s="37"/>
      <c r="D1" s="37"/>
      <c r="E1" s="37"/>
      <c r="F1" s="37"/>
      <c r="G1" s="37"/>
      <c r="H1" s="3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  <c r="U1" s="39"/>
    </row>
    <row r="2" spans="1:21" ht="36" customHeight="1">
      <c r="A2" s="37" t="s">
        <v>241</v>
      </c>
      <c r="B2" s="37"/>
      <c r="C2" s="37"/>
      <c r="D2" s="37"/>
      <c r="E2" s="37"/>
      <c r="F2" s="37"/>
      <c r="G2" s="37"/>
      <c r="H2" s="37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/>
      <c r="U2" s="39"/>
    </row>
    <row r="3" spans="1:21" ht="75">
      <c r="A3" s="1" t="s">
        <v>13</v>
      </c>
      <c r="B3" s="1" t="s">
        <v>4</v>
      </c>
      <c r="C3" s="1" t="s">
        <v>11</v>
      </c>
      <c r="D3" s="1" t="s">
        <v>12</v>
      </c>
      <c r="E3" s="33" t="s">
        <v>242</v>
      </c>
      <c r="F3" s="33" t="s">
        <v>243</v>
      </c>
      <c r="G3" s="16" t="s">
        <v>56</v>
      </c>
      <c r="H3" s="16" t="s">
        <v>57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4" t="s">
        <v>28</v>
      </c>
      <c r="U3" s="4" t="s">
        <v>29</v>
      </c>
    </row>
    <row r="4" spans="1:21" ht="28.5" customHeight="1">
      <c r="A4" s="18">
        <v>2</v>
      </c>
      <c r="B4" s="29" t="s">
        <v>220</v>
      </c>
      <c r="C4" s="18">
        <v>20401</v>
      </c>
      <c r="D4" s="23" t="s">
        <v>219</v>
      </c>
      <c r="E4" s="23" t="s">
        <v>258</v>
      </c>
      <c r="F4" s="23">
        <v>84813182</v>
      </c>
      <c r="G4" s="18">
        <v>1</v>
      </c>
      <c r="H4" s="18"/>
      <c r="I4" s="20"/>
      <c r="J4" s="20"/>
      <c r="K4" s="20" t="s">
        <v>26</v>
      </c>
      <c r="L4" s="20"/>
      <c r="M4" s="20"/>
      <c r="N4" s="21"/>
      <c r="O4" s="22"/>
      <c r="P4" s="22"/>
      <c r="Q4" s="22">
        <f>SUM(N4:P4)</f>
        <v>0</v>
      </c>
      <c r="R4" s="22">
        <f>Q4*0.19</f>
        <v>0</v>
      </c>
      <c r="S4" s="22">
        <f>+Q4+R4</f>
        <v>0</v>
      </c>
      <c r="T4" s="5"/>
      <c r="U4" s="6"/>
    </row>
    <row r="5" spans="1:21" ht="28.5" customHeight="1">
      <c r="A5" s="18">
        <v>4</v>
      </c>
      <c r="B5" s="23" t="s">
        <v>6</v>
      </c>
      <c r="C5" s="18">
        <v>40501</v>
      </c>
      <c r="D5" s="23" t="s">
        <v>58</v>
      </c>
      <c r="E5" s="23" t="s">
        <v>259</v>
      </c>
      <c r="F5" s="23">
        <v>1981028</v>
      </c>
      <c r="G5" s="18">
        <v>1</v>
      </c>
      <c r="H5" s="18"/>
      <c r="I5" s="20" t="s">
        <v>26</v>
      </c>
      <c r="J5" s="20"/>
      <c r="K5" s="20"/>
      <c r="L5" s="20"/>
      <c r="M5" s="20"/>
      <c r="N5" s="21"/>
      <c r="O5" s="22"/>
      <c r="P5" s="22"/>
      <c r="Q5" s="22">
        <f aca="true" t="shared" si="0" ref="Q5:Q68">SUM(N5:P5)</f>
        <v>0</v>
      </c>
      <c r="R5" s="22">
        <f aca="true" t="shared" si="1" ref="R5:R68">Q5*0.19</f>
        <v>0</v>
      </c>
      <c r="S5" s="22">
        <f aca="true" t="shared" si="2" ref="S5:S68">+Q5+R5</f>
        <v>0</v>
      </c>
      <c r="T5" s="5"/>
      <c r="U5" s="6"/>
    </row>
    <row r="6" spans="1:21" ht="28.5" customHeight="1">
      <c r="A6" s="18">
        <v>4</v>
      </c>
      <c r="B6" s="23" t="s">
        <v>59</v>
      </c>
      <c r="C6" s="18">
        <v>41402</v>
      </c>
      <c r="D6" s="23" t="s">
        <v>60</v>
      </c>
      <c r="E6" s="35" t="s">
        <v>250</v>
      </c>
      <c r="F6" s="23">
        <v>531544</v>
      </c>
      <c r="G6" s="18">
        <v>1</v>
      </c>
      <c r="H6" s="18"/>
      <c r="I6" s="20" t="s">
        <v>26</v>
      </c>
      <c r="J6" s="20"/>
      <c r="K6" s="20"/>
      <c r="L6" s="20"/>
      <c r="M6" s="20"/>
      <c r="N6" s="21"/>
      <c r="O6" s="22"/>
      <c r="P6" s="22"/>
      <c r="Q6" s="22">
        <f t="shared" si="0"/>
        <v>0</v>
      </c>
      <c r="R6" s="22">
        <f t="shared" si="1"/>
        <v>0</v>
      </c>
      <c r="S6" s="22">
        <f t="shared" si="2"/>
        <v>0</v>
      </c>
      <c r="T6" s="5"/>
      <c r="U6" s="6"/>
    </row>
    <row r="7" spans="1:21" ht="28.5" customHeight="1">
      <c r="A7" s="18">
        <v>5</v>
      </c>
      <c r="B7" s="27" t="s">
        <v>147</v>
      </c>
      <c r="C7" s="18">
        <v>50704</v>
      </c>
      <c r="D7" s="23" t="s">
        <v>148</v>
      </c>
      <c r="E7" s="23" t="s">
        <v>260</v>
      </c>
      <c r="F7" s="23">
        <v>481591</v>
      </c>
      <c r="G7" s="18">
        <v>1</v>
      </c>
      <c r="H7" s="18"/>
      <c r="I7" s="20"/>
      <c r="J7" s="20"/>
      <c r="K7" s="20"/>
      <c r="L7" s="20"/>
      <c r="M7" s="20" t="s">
        <v>171</v>
      </c>
      <c r="N7" s="21"/>
      <c r="O7" s="22"/>
      <c r="P7" s="22"/>
      <c r="Q7" s="22">
        <f t="shared" si="0"/>
        <v>0</v>
      </c>
      <c r="R7" s="22">
        <f t="shared" si="1"/>
        <v>0</v>
      </c>
      <c r="S7" s="22">
        <f t="shared" si="2"/>
        <v>0</v>
      </c>
      <c r="T7" s="5"/>
      <c r="U7" s="6"/>
    </row>
    <row r="8" spans="1:21" ht="28.5" customHeight="1">
      <c r="A8" s="18">
        <v>5</v>
      </c>
      <c r="B8" s="27" t="s">
        <v>149</v>
      </c>
      <c r="C8" s="18">
        <v>51902</v>
      </c>
      <c r="D8" s="23" t="s">
        <v>150</v>
      </c>
      <c r="E8" s="23" t="s">
        <v>261</v>
      </c>
      <c r="F8" s="23">
        <v>225670</v>
      </c>
      <c r="G8" s="18">
        <v>1</v>
      </c>
      <c r="H8" s="18"/>
      <c r="I8" s="20" t="s">
        <v>26</v>
      </c>
      <c r="J8" s="20"/>
      <c r="K8" s="20"/>
      <c r="L8" s="20"/>
      <c r="M8" s="20"/>
      <c r="N8" s="21"/>
      <c r="O8" s="22"/>
      <c r="P8" s="22"/>
      <c r="Q8" s="22">
        <f t="shared" si="0"/>
        <v>0</v>
      </c>
      <c r="R8" s="22">
        <f t="shared" si="1"/>
        <v>0</v>
      </c>
      <c r="S8" s="22">
        <f t="shared" si="2"/>
        <v>0</v>
      </c>
      <c r="T8" s="5"/>
      <c r="U8" s="6"/>
    </row>
    <row r="9" spans="1:21" ht="28.5" customHeight="1">
      <c r="A9" s="18">
        <v>5</v>
      </c>
      <c r="B9" s="27" t="s">
        <v>151</v>
      </c>
      <c r="C9" s="18">
        <v>51501</v>
      </c>
      <c r="D9" s="23" t="s">
        <v>152</v>
      </c>
      <c r="E9" s="23" t="s">
        <v>262</v>
      </c>
      <c r="F9" s="23">
        <v>631991</v>
      </c>
      <c r="G9" s="18"/>
      <c r="H9" s="18">
        <v>1</v>
      </c>
      <c r="I9" s="20" t="s">
        <v>26</v>
      </c>
      <c r="J9" s="20"/>
      <c r="K9" s="20"/>
      <c r="L9" s="20"/>
      <c r="M9" s="20"/>
      <c r="N9" s="21"/>
      <c r="O9" s="22"/>
      <c r="P9" s="22"/>
      <c r="Q9" s="22">
        <f t="shared" si="0"/>
        <v>0</v>
      </c>
      <c r="R9" s="22">
        <f t="shared" si="1"/>
        <v>0</v>
      </c>
      <c r="S9" s="22">
        <f t="shared" si="2"/>
        <v>0</v>
      </c>
      <c r="T9" s="5"/>
      <c r="U9" s="6"/>
    </row>
    <row r="10" spans="1:21" ht="28.5" customHeight="1">
      <c r="A10" s="18">
        <v>5</v>
      </c>
      <c r="B10" s="27" t="s">
        <v>153</v>
      </c>
      <c r="C10" s="18">
        <v>54002</v>
      </c>
      <c r="D10" s="23" t="s">
        <v>154</v>
      </c>
      <c r="E10" s="36" t="s">
        <v>347</v>
      </c>
      <c r="F10" s="36">
        <v>415133</v>
      </c>
      <c r="G10" s="18">
        <v>1</v>
      </c>
      <c r="H10" s="18"/>
      <c r="I10" s="20" t="s">
        <v>26</v>
      </c>
      <c r="J10" s="20"/>
      <c r="K10" s="20"/>
      <c r="L10" s="20"/>
      <c r="M10" s="20"/>
      <c r="N10" s="21"/>
      <c r="O10" s="22"/>
      <c r="P10" s="22"/>
      <c r="Q10" s="22">
        <f t="shared" si="0"/>
        <v>0</v>
      </c>
      <c r="R10" s="22">
        <f t="shared" si="1"/>
        <v>0</v>
      </c>
      <c r="S10" s="22">
        <f t="shared" si="2"/>
        <v>0</v>
      </c>
      <c r="T10" s="5"/>
      <c r="U10" s="6"/>
    </row>
    <row r="11" spans="1:21" ht="28.5" customHeight="1">
      <c r="A11" s="18">
        <v>5</v>
      </c>
      <c r="B11" s="27" t="s">
        <v>155</v>
      </c>
      <c r="C11" s="18">
        <v>52407</v>
      </c>
      <c r="D11" s="23" t="s">
        <v>156</v>
      </c>
      <c r="E11" s="23" t="s">
        <v>263</v>
      </c>
      <c r="F11" s="23">
        <v>2869909</v>
      </c>
      <c r="G11" s="18">
        <v>1</v>
      </c>
      <c r="H11" s="18"/>
      <c r="I11" s="20" t="s">
        <v>26</v>
      </c>
      <c r="J11" s="20"/>
      <c r="K11" s="20"/>
      <c r="L11" s="20"/>
      <c r="M11" s="20"/>
      <c r="N11" s="21"/>
      <c r="O11" s="22"/>
      <c r="P11" s="22"/>
      <c r="Q11" s="22">
        <f t="shared" si="0"/>
        <v>0</v>
      </c>
      <c r="R11" s="22">
        <f t="shared" si="1"/>
        <v>0</v>
      </c>
      <c r="S11" s="22">
        <f t="shared" si="2"/>
        <v>0</v>
      </c>
      <c r="T11" s="5"/>
      <c r="U11" s="6"/>
    </row>
    <row r="12" spans="1:21" ht="28.5" customHeight="1">
      <c r="A12" s="18">
        <v>5</v>
      </c>
      <c r="B12" s="27" t="s">
        <v>157</v>
      </c>
      <c r="C12" s="18">
        <v>52302</v>
      </c>
      <c r="D12" s="23" t="s">
        <v>158</v>
      </c>
      <c r="E12" s="23" t="s">
        <v>264</v>
      </c>
      <c r="F12" s="23">
        <v>2225269</v>
      </c>
      <c r="G12" s="18"/>
      <c r="H12" s="18">
        <v>1</v>
      </c>
      <c r="I12" s="20" t="s">
        <v>26</v>
      </c>
      <c r="J12" s="20"/>
      <c r="K12" s="20"/>
      <c r="L12" s="20"/>
      <c r="M12" s="20"/>
      <c r="N12" s="21"/>
      <c r="O12" s="22"/>
      <c r="P12" s="22"/>
      <c r="Q12" s="22">
        <f t="shared" si="0"/>
        <v>0</v>
      </c>
      <c r="R12" s="22">
        <f t="shared" si="1"/>
        <v>0</v>
      </c>
      <c r="S12" s="22">
        <f t="shared" si="2"/>
        <v>0</v>
      </c>
      <c r="T12" s="5"/>
      <c r="U12" s="6"/>
    </row>
    <row r="13" spans="1:21" ht="28.5" customHeight="1">
      <c r="A13" s="18">
        <v>5</v>
      </c>
      <c r="B13" s="27" t="s">
        <v>155</v>
      </c>
      <c r="C13" s="18">
        <v>52403</v>
      </c>
      <c r="D13" s="23" t="s">
        <v>159</v>
      </c>
      <c r="E13" s="23" t="s">
        <v>265</v>
      </c>
      <c r="F13" s="23">
        <v>2541552</v>
      </c>
      <c r="G13" s="18">
        <v>1</v>
      </c>
      <c r="H13" s="18"/>
      <c r="I13" s="20"/>
      <c r="J13" s="20"/>
      <c r="K13" s="20" t="s">
        <v>26</v>
      </c>
      <c r="L13" s="20"/>
      <c r="M13" s="20"/>
      <c r="N13" s="21"/>
      <c r="O13" s="22"/>
      <c r="P13" s="22"/>
      <c r="Q13" s="22">
        <f t="shared" si="0"/>
        <v>0</v>
      </c>
      <c r="R13" s="22">
        <f t="shared" si="1"/>
        <v>0</v>
      </c>
      <c r="S13" s="22">
        <f t="shared" si="2"/>
        <v>0</v>
      </c>
      <c r="T13" s="5"/>
      <c r="U13" s="6"/>
    </row>
    <row r="14" spans="1:21" ht="28.5" customHeight="1">
      <c r="A14" s="18">
        <v>5</v>
      </c>
      <c r="B14" s="27" t="s">
        <v>155</v>
      </c>
      <c r="C14" s="18">
        <v>52404</v>
      </c>
      <c r="D14" s="23" t="s">
        <v>160</v>
      </c>
      <c r="E14" s="23" t="s">
        <v>266</v>
      </c>
      <c r="F14" s="23">
        <v>2856470</v>
      </c>
      <c r="G14" s="18">
        <v>1</v>
      </c>
      <c r="H14" s="18"/>
      <c r="I14" s="20" t="s">
        <v>26</v>
      </c>
      <c r="J14" s="20"/>
      <c r="K14" s="20"/>
      <c r="L14" s="20"/>
      <c r="M14" s="20"/>
      <c r="N14" s="21"/>
      <c r="O14" s="22"/>
      <c r="P14" s="22"/>
      <c r="Q14" s="22">
        <f t="shared" si="0"/>
        <v>0</v>
      </c>
      <c r="R14" s="22">
        <f t="shared" si="1"/>
        <v>0</v>
      </c>
      <c r="S14" s="22">
        <f t="shared" si="2"/>
        <v>0</v>
      </c>
      <c r="T14" s="5"/>
      <c r="U14" s="6"/>
    </row>
    <row r="15" spans="1:21" ht="28.5" customHeight="1">
      <c r="A15" s="18">
        <v>5</v>
      </c>
      <c r="B15" s="27" t="s">
        <v>161</v>
      </c>
      <c r="C15" s="18">
        <v>53801</v>
      </c>
      <c r="D15" s="23" t="s">
        <v>162</v>
      </c>
      <c r="E15" s="23" t="s">
        <v>267</v>
      </c>
      <c r="F15" s="23">
        <v>2815571</v>
      </c>
      <c r="G15" s="18">
        <v>1</v>
      </c>
      <c r="H15" s="18"/>
      <c r="I15" s="20" t="s">
        <v>26</v>
      </c>
      <c r="J15" s="20"/>
      <c r="K15" s="20"/>
      <c r="L15" s="20"/>
      <c r="M15" s="20"/>
      <c r="N15" s="21"/>
      <c r="O15" s="22"/>
      <c r="P15" s="22"/>
      <c r="Q15" s="22">
        <f t="shared" si="0"/>
        <v>0</v>
      </c>
      <c r="R15" s="22">
        <f t="shared" si="1"/>
        <v>0</v>
      </c>
      <c r="S15" s="22">
        <f t="shared" si="2"/>
        <v>0</v>
      </c>
      <c r="T15" s="5"/>
      <c r="U15" s="6"/>
    </row>
    <row r="16" spans="1:21" ht="28.5" customHeight="1">
      <c r="A16" s="18">
        <v>5</v>
      </c>
      <c r="B16" s="27" t="s">
        <v>163</v>
      </c>
      <c r="C16" s="18">
        <v>50103</v>
      </c>
      <c r="D16" s="23" t="s">
        <v>164</v>
      </c>
      <c r="E16" s="23" t="s">
        <v>268</v>
      </c>
      <c r="F16" s="23">
        <v>61939093</v>
      </c>
      <c r="G16" s="18">
        <v>1</v>
      </c>
      <c r="H16" s="18"/>
      <c r="I16" s="20" t="s">
        <v>26</v>
      </c>
      <c r="J16" s="20"/>
      <c r="K16" s="20"/>
      <c r="L16" s="20"/>
      <c r="M16" s="20"/>
      <c r="N16" s="21"/>
      <c r="O16" s="22"/>
      <c r="P16" s="22"/>
      <c r="Q16" s="22">
        <f t="shared" si="0"/>
        <v>0</v>
      </c>
      <c r="R16" s="22">
        <f t="shared" si="1"/>
        <v>0</v>
      </c>
      <c r="S16" s="22">
        <f t="shared" si="2"/>
        <v>0</v>
      </c>
      <c r="T16" s="5"/>
      <c r="U16" s="6"/>
    </row>
    <row r="17" spans="1:21" ht="28.5" customHeight="1">
      <c r="A17" s="18">
        <v>5</v>
      </c>
      <c r="B17" s="27" t="s">
        <v>165</v>
      </c>
      <c r="C17" s="18">
        <v>51004</v>
      </c>
      <c r="D17" s="23" t="s">
        <v>166</v>
      </c>
      <c r="E17" s="23" t="s">
        <v>269</v>
      </c>
      <c r="F17" s="23">
        <v>531611</v>
      </c>
      <c r="G17" s="18">
        <v>1</v>
      </c>
      <c r="H17" s="18"/>
      <c r="I17" s="20" t="s">
        <v>26</v>
      </c>
      <c r="J17" s="20"/>
      <c r="K17" s="20"/>
      <c r="L17" s="20"/>
      <c r="M17" s="20"/>
      <c r="N17" s="21"/>
      <c r="O17" s="22"/>
      <c r="P17" s="22"/>
      <c r="Q17" s="22">
        <f t="shared" si="0"/>
        <v>0</v>
      </c>
      <c r="R17" s="22">
        <f t="shared" si="1"/>
        <v>0</v>
      </c>
      <c r="S17" s="22">
        <f t="shared" si="2"/>
        <v>0</v>
      </c>
      <c r="T17" s="5"/>
      <c r="U17" s="6"/>
    </row>
    <row r="18" spans="1:21" ht="28.5" customHeight="1">
      <c r="A18" s="18">
        <v>5</v>
      </c>
      <c r="B18" s="27" t="s">
        <v>167</v>
      </c>
      <c r="C18" s="18">
        <v>54101</v>
      </c>
      <c r="D18" s="23" t="s">
        <v>168</v>
      </c>
      <c r="E18" s="36" t="s">
        <v>348</v>
      </c>
      <c r="F18" s="36">
        <v>442455</v>
      </c>
      <c r="G18" s="18">
        <v>1</v>
      </c>
      <c r="H18" s="18"/>
      <c r="I18" s="20" t="s">
        <v>26</v>
      </c>
      <c r="J18" s="20"/>
      <c r="K18" s="20"/>
      <c r="L18" s="20"/>
      <c r="M18" s="20"/>
      <c r="N18" s="21"/>
      <c r="O18" s="22"/>
      <c r="P18" s="22"/>
      <c r="Q18" s="22">
        <f t="shared" si="0"/>
        <v>0</v>
      </c>
      <c r="R18" s="22">
        <f t="shared" si="1"/>
        <v>0</v>
      </c>
      <c r="S18" s="22">
        <f t="shared" si="2"/>
        <v>0</v>
      </c>
      <c r="T18" s="5"/>
      <c r="U18" s="6"/>
    </row>
    <row r="19" spans="1:21" ht="28.5" customHeight="1">
      <c r="A19" s="18">
        <v>5</v>
      </c>
      <c r="B19" s="27" t="s">
        <v>169</v>
      </c>
      <c r="C19" s="18">
        <v>51102</v>
      </c>
      <c r="D19" s="23" t="s">
        <v>170</v>
      </c>
      <c r="E19" s="23" t="s">
        <v>270</v>
      </c>
      <c r="F19" s="23">
        <v>68304112</v>
      </c>
      <c r="G19" s="18">
        <v>1</v>
      </c>
      <c r="H19" s="18"/>
      <c r="I19" s="20"/>
      <c r="J19" s="20"/>
      <c r="K19" s="20" t="s">
        <v>26</v>
      </c>
      <c r="L19" s="20"/>
      <c r="M19" s="20"/>
      <c r="N19" s="21"/>
      <c r="O19" s="22"/>
      <c r="P19" s="22"/>
      <c r="Q19" s="22">
        <f t="shared" si="0"/>
        <v>0</v>
      </c>
      <c r="R19" s="22">
        <f t="shared" si="1"/>
        <v>0</v>
      </c>
      <c r="S19" s="22">
        <f t="shared" si="2"/>
        <v>0</v>
      </c>
      <c r="T19" s="5"/>
      <c r="U19" s="6"/>
    </row>
    <row r="20" spans="1:21" ht="28.5" customHeight="1">
      <c r="A20" s="18">
        <v>6</v>
      </c>
      <c r="B20" s="23" t="s">
        <v>201</v>
      </c>
      <c r="C20" s="18">
        <v>60114</v>
      </c>
      <c r="D20" s="23" t="s">
        <v>202</v>
      </c>
      <c r="E20" s="36" t="s">
        <v>349</v>
      </c>
      <c r="F20" s="36" t="s">
        <v>353</v>
      </c>
      <c r="G20" s="18"/>
      <c r="H20" s="18">
        <v>1</v>
      </c>
      <c r="I20" s="20"/>
      <c r="J20" s="20"/>
      <c r="K20" s="20"/>
      <c r="L20" s="20"/>
      <c r="M20" s="20" t="s">
        <v>218</v>
      </c>
      <c r="N20" s="21"/>
      <c r="O20" s="22"/>
      <c r="P20" s="22"/>
      <c r="Q20" s="22">
        <f t="shared" si="0"/>
        <v>0</v>
      </c>
      <c r="R20" s="22">
        <f t="shared" si="1"/>
        <v>0</v>
      </c>
      <c r="S20" s="22">
        <f t="shared" si="2"/>
        <v>0</v>
      </c>
      <c r="T20" s="5"/>
      <c r="U20" s="6"/>
    </row>
    <row r="21" spans="1:21" ht="28.5" customHeight="1">
      <c r="A21" s="18">
        <v>6</v>
      </c>
      <c r="B21" s="23" t="s">
        <v>203</v>
      </c>
      <c r="C21" s="18">
        <v>60501</v>
      </c>
      <c r="D21" s="23" t="s">
        <v>204</v>
      </c>
      <c r="E21" s="23" t="s">
        <v>271</v>
      </c>
      <c r="F21" s="23">
        <v>2411596</v>
      </c>
      <c r="G21" s="18"/>
      <c r="H21" s="18">
        <v>1</v>
      </c>
      <c r="I21" s="20" t="s">
        <v>26</v>
      </c>
      <c r="J21" s="20"/>
      <c r="K21" s="20"/>
      <c r="L21" s="20"/>
      <c r="M21" s="20"/>
      <c r="N21" s="21"/>
      <c r="O21" s="22"/>
      <c r="P21" s="22"/>
      <c r="Q21" s="22">
        <f t="shared" si="0"/>
        <v>0</v>
      </c>
      <c r="R21" s="22">
        <f t="shared" si="1"/>
        <v>0</v>
      </c>
      <c r="S21" s="22">
        <f t="shared" si="2"/>
        <v>0</v>
      </c>
      <c r="T21" s="5"/>
      <c r="U21" s="6"/>
    </row>
    <row r="22" spans="1:21" ht="28.5" customHeight="1">
      <c r="A22" s="18">
        <v>6</v>
      </c>
      <c r="B22" s="23" t="s">
        <v>205</v>
      </c>
      <c r="C22" s="18">
        <v>60801</v>
      </c>
      <c r="D22" s="23" t="s">
        <v>206</v>
      </c>
      <c r="E22" s="23" t="s">
        <v>272</v>
      </c>
      <c r="F22" s="23">
        <v>2515377</v>
      </c>
      <c r="G22" s="18"/>
      <c r="H22" s="18">
        <v>1</v>
      </c>
      <c r="I22" s="20" t="s">
        <v>26</v>
      </c>
      <c r="J22" s="20"/>
      <c r="K22" s="20"/>
      <c r="L22" s="20"/>
      <c r="M22" s="20"/>
      <c r="N22" s="21"/>
      <c r="O22" s="22"/>
      <c r="P22" s="22"/>
      <c r="Q22" s="22">
        <f t="shared" si="0"/>
        <v>0</v>
      </c>
      <c r="R22" s="22">
        <f t="shared" si="1"/>
        <v>0</v>
      </c>
      <c r="S22" s="22">
        <f t="shared" si="2"/>
        <v>0</v>
      </c>
      <c r="T22" s="5"/>
      <c r="U22" s="6"/>
    </row>
    <row r="23" spans="1:21" ht="28.5" customHeight="1">
      <c r="A23" s="18">
        <v>6</v>
      </c>
      <c r="B23" s="23" t="s">
        <v>207</v>
      </c>
      <c r="C23" s="18">
        <v>60101</v>
      </c>
      <c r="D23" s="23" t="s">
        <v>208</v>
      </c>
      <c r="E23" s="23" t="s">
        <v>273</v>
      </c>
      <c r="F23" s="23">
        <v>211559</v>
      </c>
      <c r="G23" s="18"/>
      <c r="H23" s="18">
        <v>1</v>
      </c>
      <c r="I23" s="20" t="s">
        <v>26</v>
      </c>
      <c r="J23" s="20"/>
      <c r="K23" s="20"/>
      <c r="L23" s="20"/>
      <c r="M23" s="20"/>
      <c r="N23" s="21"/>
      <c r="O23" s="22"/>
      <c r="P23" s="22"/>
      <c r="Q23" s="22">
        <f t="shared" si="0"/>
        <v>0</v>
      </c>
      <c r="R23" s="22">
        <f t="shared" si="1"/>
        <v>0</v>
      </c>
      <c r="S23" s="22">
        <f t="shared" si="2"/>
        <v>0</v>
      </c>
      <c r="T23" s="5"/>
      <c r="U23" s="6"/>
    </row>
    <row r="24" spans="1:21" ht="28.5" customHeight="1">
      <c r="A24" s="18">
        <v>6</v>
      </c>
      <c r="B24" s="23" t="s">
        <v>209</v>
      </c>
      <c r="C24" s="18">
        <v>61801</v>
      </c>
      <c r="D24" s="23" t="s">
        <v>210</v>
      </c>
      <c r="E24" s="23" t="s">
        <v>274</v>
      </c>
      <c r="F24" s="23">
        <v>2711048</v>
      </c>
      <c r="G24" s="18"/>
      <c r="H24" s="18">
        <v>1</v>
      </c>
      <c r="I24" s="20" t="s">
        <v>26</v>
      </c>
      <c r="J24" s="20"/>
      <c r="K24" s="20"/>
      <c r="L24" s="20"/>
      <c r="M24" s="20"/>
      <c r="N24" s="21"/>
      <c r="O24" s="22"/>
      <c r="P24" s="22"/>
      <c r="Q24" s="22">
        <f t="shared" si="0"/>
        <v>0</v>
      </c>
      <c r="R24" s="22">
        <f t="shared" si="1"/>
        <v>0</v>
      </c>
      <c r="S24" s="22">
        <f t="shared" si="2"/>
        <v>0</v>
      </c>
      <c r="T24" s="5"/>
      <c r="U24" s="6"/>
    </row>
    <row r="25" spans="1:21" ht="28.5" customHeight="1">
      <c r="A25" s="18">
        <v>6</v>
      </c>
      <c r="B25" s="23" t="s">
        <v>211</v>
      </c>
      <c r="C25" s="18">
        <v>62201</v>
      </c>
      <c r="D25" s="23" t="s">
        <v>212</v>
      </c>
      <c r="E25" s="23" t="s">
        <v>275</v>
      </c>
      <c r="F25" s="23">
        <v>2817420</v>
      </c>
      <c r="G25" s="18"/>
      <c r="H25" s="18">
        <v>1</v>
      </c>
      <c r="I25" s="20" t="s">
        <v>26</v>
      </c>
      <c r="J25" s="20"/>
      <c r="K25" s="20"/>
      <c r="L25" s="20"/>
      <c r="M25" s="20"/>
      <c r="N25" s="21"/>
      <c r="O25" s="22"/>
      <c r="P25" s="22"/>
      <c r="Q25" s="22">
        <f t="shared" si="0"/>
        <v>0</v>
      </c>
      <c r="R25" s="22">
        <f t="shared" si="1"/>
        <v>0</v>
      </c>
      <c r="S25" s="22">
        <f t="shared" si="2"/>
        <v>0</v>
      </c>
      <c r="T25" s="5"/>
      <c r="U25" s="6"/>
    </row>
    <row r="26" spans="1:21" ht="28.5" customHeight="1">
      <c r="A26" s="18">
        <v>6</v>
      </c>
      <c r="B26" s="23" t="s">
        <v>207</v>
      </c>
      <c r="C26" s="18">
        <v>60102</v>
      </c>
      <c r="D26" s="23" t="s">
        <v>213</v>
      </c>
      <c r="E26" s="23" t="s">
        <v>276</v>
      </c>
      <c r="F26" s="23">
        <v>2262488</v>
      </c>
      <c r="G26" s="18"/>
      <c r="H26" s="18">
        <v>1</v>
      </c>
      <c r="I26" s="20" t="s">
        <v>26</v>
      </c>
      <c r="J26" s="20"/>
      <c r="K26" s="20"/>
      <c r="L26" s="20"/>
      <c r="M26" s="20"/>
      <c r="N26" s="21"/>
      <c r="O26" s="22"/>
      <c r="P26" s="22"/>
      <c r="Q26" s="22">
        <f t="shared" si="0"/>
        <v>0</v>
      </c>
      <c r="R26" s="22">
        <f t="shared" si="1"/>
        <v>0</v>
      </c>
      <c r="S26" s="22">
        <f t="shared" si="2"/>
        <v>0</v>
      </c>
      <c r="T26" s="5"/>
      <c r="U26" s="6"/>
    </row>
    <row r="27" spans="1:21" ht="28.5" customHeight="1">
      <c r="A27" s="18">
        <v>6</v>
      </c>
      <c r="B27" s="23" t="s">
        <v>214</v>
      </c>
      <c r="C27" s="18">
        <v>62301</v>
      </c>
      <c r="D27" s="23" t="s">
        <v>215</v>
      </c>
      <c r="E27" s="23" t="s">
        <v>277</v>
      </c>
      <c r="F27" s="23">
        <v>2822804</v>
      </c>
      <c r="G27" s="18"/>
      <c r="H27" s="18">
        <v>1</v>
      </c>
      <c r="I27" s="20" t="s">
        <v>26</v>
      </c>
      <c r="J27" s="20"/>
      <c r="K27" s="20"/>
      <c r="L27" s="20"/>
      <c r="M27" s="20"/>
      <c r="N27" s="21"/>
      <c r="O27" s="22"/>
      <c r="P27" s="22"/>
      <c r="Q27" s="22">
        <f t="shared" si="0"/>
        <v>0</v>
      </c>
      <c r="R27" s="22">
        <f t="shared" si="1"/>
        <v>0</v>
      </c>
      <c r="S27" s="22">
        <f t="shared" si="2"/>
        <v>0</v>
      </c>
      <c r="T27" s="5"/>
      <c r="U27" s="6"/>
    </row>
    <row r="28" spans="1:21" ht="28.5" customHeight="1">
      <c r="A28" s="18">
        <v>6</v>
      </c>
      <c r="B28" s="23" t="s">
        <v>216</v>
      </c>
      <c r="C28" s="18">
        <v>63301</v>
      </c>
      <c r="D28" s="23" t="s">
        <v>217</v>
      </c>
      <c r="E28" s="23" t="s">
        <v>278</v>
      </c>
      <c r="F28" s="23">
        <v>74304731</v>
      </c>
      <c r="G28" s="18">
        <v>1</v>
      </c>
      <c r="H28" s="18"/>
      <c r="I28" s="20" t="s">
        <v>26</v>
      </c>
      <c r="J28" s="20"/>
      <c r="K28" s="20"/>
      <c r="L28" s="20"/>
      <c r="M28" s="20"/>
      <c r="N28" s="21"/>
      <c r="O28" s="22"/>
      <c r="P28" s="22"/>
      <c r="Q28" s="22">
        <f t="shared" si="0"/>
        <v>0</v>
      </c>
      <c r="R28" s="22">
        <f t="shared" si="1"/>
        <v>0</v>
      </c>
      <c r="S28" s="22">
        <f t="shared" si="2"/>
        <v>0</v>
      </c>
      <c r="T28" s="5"/>
      <c r="U28" s="6"/>
    </row>
    <row r="29" spans="1:21" ht="28.5" customHeight="1">
      <c r="A29" s="18">
        <v>7</v>
      </c>
      <c r="B29" s="23" t="s">
        <v>172</v>
      </c>
      <c r="C29" s="18">
        <v>71016</v>
      </c>
      <c r="D29" s="23" t="s">
        <v>173</v>
      </c>
      <c r="E29" s="23" t="s">
        <v>279</v>
      </c>
      <c r="F29" s="23">
        <v>234382</v>
      </c>
      <c r="G29" s="18"/>
      <c r="H29" s="18">
        <v>1</v>
      </c>
      <c r="I29" s="20" t="s">
        <v>26</v>
      </c>
      <c r="J29" s="20"/>
      <c r="K29" s="20"/>
      <c r="L29" s="20"/>
      <c r="M29" s="20"/>
      <c r="N29" s="21"/>
      <c r="O29" s="22"/>
      <c r="P29" s="22"/>
      <c r="Q29" s="22">
        <f t="shared" si="0"/>
        <v>0</v>
      </c>
      <c r="R29" s="22">
        <f t="shared" si="1"/>
        <v>0</v>
      </c>
      <c r="S29" s="22">
        <f t="shared" si="2"/>
        <v>0</v>
      </c>
      <c r="T29" s="5"/>
      <c r="U29" s="6"/>
    </row>
    <row r="30" spans="1:21" ht="28.5" customHeight="1">
      <c r="A30" s="18">
        <v>7</v>
      </c>
      <c r="B30" s="23" t="s">
        <v>172</v>
      </c>
      <c r="C30" s="18">
        <v>71001</v>
      </c>
      <c r="D30" s="23" t="s">
        <v>174</v>
      </c>
      <c r="E30" s="23" t="s">
        <v>280</v>
      </c>
      <c r="F30" s="23">
        <v>282513</v>
      </c>
      <c r="G30" s="18"/>
      <c r="H30" s="18">
        <v>1</v>
      </c>
      <c r="I30" s="20"/>
      <c r="J30" s="20"/>
      <c r="K30" s="20"/>
      <c r="L30" s="20" t="s">
        <v>26</v>
      </c>
      <c r="M30" s="20"/>
      <c r="N30" s="21"/>
      <c r="O30" s="22"/>
      <c r="P30" s="22"/>
      <c r="Q30" s="22">
        <f t="shared" si="0"/>
        <v>0</v>
      </c>
      <c r="R30" s="22">
        <f t="shared" si="1"/>
        <v>0</v>
      </c>
      <c r="S30" s="22">
        <f t="shared" si="2"/>
        <v>0</v>
      </c>
      <c r="T30" s="5"/>
      <c r="U30" s="6"/>
    </row>
    <row r="31" spans="1:21" ht="28.5" customHeight="1">
      <c r="A31" s="18">
        <v>7</v>
      </c>
      <c r="B31" s="23" t="s">
        <v>175</v>
      </c>
      <c r="C31" s="18">
        <v>71701</v>
      </c>
      <c r="D31" s="23" t="s">
        <v>176</v>
      </c>
      <c r="E31" s="23" t="s">
        <v>281</v>
      </c>
      <c r="F31" s="23">
        <v>675719</v>
      </c>
      <c r="G31" s="18"/>
      <c r="H31" s="18">
        <v>1</v>
      </c>
      <c r="I31" s="20"/>
      <c r="J31" s="20"/>
      <c r="K31" s="20"/>
      <c r="L31" s="20"/>
      <c r="M31" s="20" t="s">
        <v>244</v>
      </c>
      <c r="N31" s="21"/>
      <c r="O31" s="22"/>
      <c r="P31" s="22"/>
      <c r="Q31" s="22">
        <f t="shared" si="0"/>
        <v>0</v>
      </c>
      <c r="R31" s="22">
        <f t="shared" si="1"/>
        <v>0</v>
      </c>
      <c r="S31" s="22">
        <f t="shared" si="2"/>
        <v>0</v>
      </c>
      <c r="T31" s="5"/>
      <c r="U31" s="6"/>
    </row>
    <row r="32" spans="1:21" ht="28.5" customHeight="1">
      <c r="A32" s="18">
        <v>7</v>
      </c>
      <c r="B32" s="23" t="s">
        <v>177</v>
      </c>
      <c r="C32" s="18">
        <v>72003</v>
      </c>
      <c r="D32" s="23" t="s">
        <v>178</v>
      </c>
      <c r="E32" s="23" t="s">
        <v>282</v>
      </c>
      <c r="F32" s="23">
        <v>1974624</v>
      </c>
      <c r="G32" s="18"/>
      <c r="H32" s="18">
        <v>1</v>
      </c>
      <c r="I32" s="20"/>
      <c r="J32" s="20"/>
      <c r="K32" s="20"/>
      <c r="L32" s="20"/>
      <c r="M32" s="20" t="s">
        <v>244</v>
      </c>
      <c r="N32" s="21"/>
      <c r="O32" s="22"/>
      <c r="P32" s="22"/>
      <c r="Q32" s="22">
        <f t="shared" si="0"/>
        <v>0</v>
      </c>
      <c r="R32" s="22">
        <f t="shared" si="1"/>
        <v>0</v>
      </c>
      <c r="S32" s="22">
        <f t="shared" si="2"/>
        <v>0</v>
      </c>
      <c r="T32" s="5"/>
      <c r="U32" s="6"/>
    </row>
    <row r="33" spans="1:21" ht="28.5" customHeight="1">
      <c r="A33" s="18">
        <v>7</v>
      </c>
      <c r="B33" s="23" t="s">
        <v>179</v>
      </c>
      <c r="C33" s="18">
        <v>72901</v>
      </c>
      <c r="D33" s="23" t="s">
        <v>180</v>
      </c>
      <c r="E33" s="23" t="s">
        <v>283</v>
      </c>
      <c r="F33" s="23">
        <v>551305</v>
      </c>
      <c r="G33" s="18"/>
      <c r="H33" s="18">
        <v>1</v>
      </c>
      <c r="I33" s="20" t="s">
        <v>245</v>
      </c>
      <c r="J33" s="20"/>
      <c r="K33" s="20"/>
      <c r="L33" s="20"/>
      <c r="M33" s="20" t="s">
        <v>244</v>
      </c>
      <c r="N33" s="21"/>
      <c r="O33" s="22"/>
      <c r="P33" s="22"/>
      <c r="Q33" s="22">
        <f t="shared" si="0"/>
        <v>0</v>
      </c>
      <c r="R33" s="22">
        <f t="shared" si="1"/>
        <v>0</v>
      </c>
      <c r="S33" s="22">
        <f t="shared" si="2"/>
        <v>0</v>
      </c>
      <c r="T33" s="5"/>
      <c r="U33" s="6"/>
    </row>
    <row r="34" spans="1:21" ht="28.5" customHeight="1">
      <c r="A34" s="18">
        <v>7</v>
      </c>
      <c r="B34" s="23" t="s">
        <v>181</v>
      </c>
      <c r="C34" s="18">
        <v>71903</v>
      </c>
      <c r="D34" s="23" t="s">
        <v>182</v>
      </c>
      <c r="E34" s="23" t="s">
        <v>284</v>
      </c>
      <c r="F34" s="23">
        <v>210499</v>
      </c>
      <c r="G34" s="18">
        <v>1</v>
      </c>
      <c r="H34" s="18"/>
      <c r="I34" s="20"/>
      <c r="J34" s="20"/>
      <c r="K34" s="20"/>
      <c r="L34" s="20"/>
      <c r="M34" s="20" t="s">
        <v>244</v>
      </c>
      <c r="N34" s="21"/>
      <c r="O34" s="22"/>
      <c r="P34" s="22"/>
      <c r="Q34" s="22">
        <f t="shared" si="0"/>
        <v>0</v>
      </c>
      <c r="R34" s="22">
        <f t="shared" si="1"/>
        <v>0</v>
      </c>
      <c r="S34" s="22">
        <f t="shared" si="2"/>
        <v>0</v>
      </c>
      <c r="T34" s="5"/>
      <c r="U34" s="6"/>
    </row>
    <row r="35" spans="1:21" ht="28.5" customHeight="1">
      <c r="A35" s="18">
        <v>7</v>
      </c>
      <c r="B35" s="23" t="s">
        <v>172</v>
      </c>
      <c r="C35" s="18">
        <v>71023</v>
      </c>
      <c r="D35" s="23" t="s">
        <v>183</v>
      </c>
      <c r="E35" s="23" t="s">
        <v>285</v>
      </c>
      <c r="F35" s="23">
        <v>61939054</v>
      </c>
      <c r="G35" s="18">
        <v>1</v>
      </c>
      <c r="H35" s="18"/>
      <c r="I35" s="20"/>
      <c r="J35" s="20"/>
      <c r="K35" s="20"/>
      <c r="L35" s="20"/>
      <c r="M35" s="20" t="s">
        <v>244</v>
      </c>
      <c r="N35" s="21"/>
      <c r="O35" s="22"/>
      <c r="P35" s="22"/>
      <c r="Q35" s="22">
        <f t="shared" si="0"/>
        <v>0</v>
      </c>
      <c r="R35" s="22">
        <f t="shared" si="1"/>
        <v>0</v>
      </c>
      <c r="S35" s="22">
        <f t="shared" si="2"/>
        <v>0</v>
      </c>
      <c r="T35" s="5"/>
      <c r="U35" s="6"/>
    </row>
    <row r="36" spans="1:21" ht="28.5" customHeight="1">
      <c r="A36" s="18">
        <v>7</v>
      </c>
      <c r="B36" s="23" t="s">
        <v>184</v>
      </c>
      <c r="C36" s="18">
        <v>71306</v>
      </c>
      <c r="D36" s="23" t="s">
        <v>185</v>
      </c>
      <c r="E36" s="36" t="s">
        <v>350</v>
      </c>
      <c r="F36" s="36">
        <v>620591</v>
      </c>
      <c r="G36" s="18"/>
      <c r="H36" s="18">
        <v>1</v>
      </c>
      <c r="I36" s="20" t="s">
        <v>26</v>
      </c>
      <c r="J36" s="20"/>
      <c r="K36" s="20"/>
      <c r="L36" s="20"/>
      <c r="M36" s="20"/>
      <c r="N36" s="21"/>
      <c r="O36" s="22"/>
      <c r="P36" s="22"/>
      <c r="Q36" s="22">
        <f t="shared" si="0"/>
        <v>0</v>
      </c>
      <c r="R36" s="22">
        <f t="shared" si="1"/>
        <v>0</v>
      </c>
      <c r="S36" s="22">
        <f t="shared" si="2"/>
        <v>0</v>
      </c>
      <c r="T36" s="5"/>
      <c r="U36" s="6"/>
    </row>
    <row r="37" spans="1:21" ht="28.5" customHeight="1">
      <c r="A37" s="18">
        <v>7</v>
      </c>
      <c r="B37" s="23" t="s">
        <v>186</v>
      </c>
      <c r="C37" s="18">
        <v>72801</v>
      </c>
      <c r="D37" s="23" t="s">
        <v>75</v>
      </c>
      <c r="E37" s="23" t="s">
        <v>286</v>
      </c>
      <c r="F37" s="23">
        <v>541180</v>
      </c>
      <c r="G37" s="18"/>
      <c r="H37" s="18">
        <v>1</v>
      </c>
      <c r="I37" s="20" t="s">
        <v>26</v>
      </c>
      <c r="J37" s="20"/>
      <c r="K37" s="20"/>
      <c r="L37" s="20"/>
      <c r="M37" s="20"/>
      <c r="N37" s="21"/>
      <c r="O37" s="22"/>
      <c r="P37" s="22"/>
      <c r="Q37" s="22">
        <f t="shared" si="0"/>
        <v>0</v>
      </c>
      <c r="R37" s="22">
        <f t="shared" si="1"/>
        <v>0</v>
      </c>
      <c r="S37" s="22">
        <f t="shared" si="2"/>
        <v>0</v>
      </c>
      <c r="T37" s="5"/>
      <c r="U37" s="6"/>
    </row>
    <row r="38" spans="1:21" ht="28.5" customHeight="1">
      <c r="A38" s="18">
        <v>7</v>
      </c>
      <c r="B38" s="23" t="s">
        <v>172</v>
      </c>
      <c r="C38" s="18">
        <v>71018</v>
      </c>
      <c r="D38" s="23" t="s">
        <v>187</v>
      </c>
      <c r="E38" s="23" t="s">
        <v>287</v>
      </c>
      <c r="F38" s="23">
        <v>92655500</v>
      </c>
      <c r="G38" s="18">
        <v>1</v>
      </c>
      <c r="H38" s="18"/>
      <c r="I38" s="20" t="s">
        <v>26</v>
      </c>
      <c r="J38" s="20"/>
      <c r="K38" s="20"/>
      <c r="L38" s="20"/>
      <c r="M38" s="20"/>
      <c r="N38" s="21"/>
      <c r="O38" s="22"/>
      <c r="P38" s="22"/>
      <c r="Q38" s="22">
        <f t="shared" si="0"/>
        <v>0</v>
      </c>
      <c r="R38" s="22">
        <f t="shared" si="1"/>
        <v>0</v>
      </c>
      <c r="S38" s="22">
        <f t="shared" si="2"/>
        <v>0</v>
      </c>
      <c r="T38" s="5"/>
      <c r="U38" s="6"/>
    </row>
    <row r="39" spans="1:21" ht="28.5" customHeight="1">
      <c r="A39" s="18">
        <v>7</v>
      </c>
      <c r="B39" s="23" t="s">
        <v>188</v>
      </c>
      <c r="C39" s="18">
        <v>70901</v>
      </c>
      <c r="D39" s="23" t="s">
        <v>189</v>
      </c>
      <c r="E39" s="23" t="s">
        <v>288</v>
      </c>
      <c r="F39" s="23">
        <v>61939067</v>
      </c>
      <c r="G39" s="18"/>
      <c r="H39" s="18">
        <v>1</v>
      </c>
      <c r="I39" s="20" t="s">
        <v>26</v>
      </c>
      <c r="J39" s="20"/>
      <c r="K39" s="20"/>
      <c r="L39" s="20"/>
      <c r="M39" s="20"/>
      <c r="N39" s="21"/>
      <c r="O39" s="22"/>
      <c r="P39" s="22"/>
      <c r="Q39" s="22">
        <f t="shared" si="0"/>
        <v>0</v>
      </c>
      <c r="R39" s="22">
        <f t="shared" si="1"/>
        <v>0</v>
      </c>
      <c r="S39" s="22">
        <f t="shared" si="2"/>
        <v>0</v>
      </c>
      <c r="T39" s="5"/>
      <c r="U39" s="6"/>
    </row>
    <row r="40" spans="1:21" ht="28.5" customHeight="1">
      <c r="A40" s="18">
        <v>7</v>
      </c>
      <c r="B40" s="23" t="s">
        <v>190</v>
      </c>
      <c r="C40" s="18">
        <v>70802</v>
      </c>
      <c r="D40" s="23" t="s">
        <v>191</v>
      </c>
      <c r="E40" s="23" t="s">
        <v>289</v>
      </c>
      <c r="F40" s="23">
        <v>400539</v>
      </c>
      <c r="G40" s="18"/>
      <c r="H40" s="18">
        <v>1</v>
      </c>
      <c r="I40" s="20"/>
      <c r="J40" s="20"/>
      <c r="K40" s="20"/>
      <c r="L40" s="20"/>
      <c r="M40" s="20" t="s">
        <v>244</v>
      </c>
      <c r="N40" s="21"/>
      <c r="O40" s="22"/>
      <c r="P40" s="22"/>
      <c r="Q40" s="22">
        <f t="shared" si="0"/>
        <v>0</v>
      </c>
      <c r="R40" s="22">
        <f t="shared" si="1"/>
        <v>0</v>
      </c>
      <c r="S40" s="22">
        <f t="shared" si="2"/>
        <v>0</v>
      </c>
      <c r="T40" s="5"/>
      <c r="U40" s="6"/>
    </row>
    <row r="41" spans="1:21" ht="28.5" customHeight="1">
      <c r="A41" s="18">
        <v>7</v>
      </c>
      <c r="B41" s="23" t="s">
        <v>172</v>
      </c>
      <c r="C41" s="18">
        <v>71002</v>
      </c>
      <c r="D41" s="23" t="s">
        <v>192</v>
      </c>
      <c r="E41" s="23" t="s">
        <v>290</v>
      </c>
      <c r="F41" s="23">
        <v>238523</v>
      </c>
      <c r="G41" s="18"/>
      <c r="H41" s="18">
        <v>1</v>
      </c>
      <c r="I41" s="20" t="s">
        <v>26</v>
      </c>
      <c r="J41" s="20"/>
      <c r="K41" s="20"/>
      <c r="L41" s="20"/>
      <c r="M41" s="20"/>
      <c r="N41" s="21"/>
      <c r="O41" s="22"/>
      <c r="P41" s="22"/>
      <c r="Q41" s="22">
        <f t="shared" si="0"/>
        <v>0</v>
      </c>
      <c r="R41" s="22">
        <f t="shared" si="1"/>
        <v>0</v>
      </c>
      <c r="S41" s="22">
        <f t="shared" si="2"/>
        <v>0</v>
      </c>
      <c r="T41" s="5"/>
      <c r="U41" s="6"/>
    </row>
    <row r="42" spans="1:21" ht="28.5" customHeight="1">
      <c r="A42" s="18">
        <v>7</v>
      </c>
      <c r="B42" s="23" t="s">
        <v>193</v>
      </c>
      <c r="C42" s="18">
        <v>71401</v>
      </c>
      <c r="D42" s="23" t="s">
        <v>194</v>
      </c>
      <c r="E42" s="23" t="s">
        <v>291</v>
      </c>
      <c r="F42" s="23">
        <v>1971036</v>
      </c>
      <c r="G42" s="18"/>
      <c r="H42" s="18">
        <v>1</v>
      </c>
      <c r="I42" s="20" t="s">
        <v>26</v>
      </c>
      <c r="J42" s="20"/>
      <c r="K42" s="20"/>
      <c r="L42" s="20"/>
      <c r="M42" s="20"/>
      <c r="N42" s="21"/>
      <c r="O42" s="22"/>
      <c r="P42" s="22"/>
      <c r="Q42" s="22">
        <f t="shared" si="0"/>
        <v>0</v>
      </c>
      <c r="R42" s="22">
        <f t="shared" si="1"/>
        <v>0</v>
      </c>
      <c r="S42" s="22">
        <f t="shared" si="2"/>
        <v>0</v>
      </c>
      <c r="T42" s="5"/>
      <c r="U42" s="6"/>
    </row>
    <row r="43" spans="1:21" ht="28.5" customHeight="1">
      <c r="A43" s="18">
        <v>7</v>
      </c>
      <c r="B43" s="23" t="s">
        <v>181</v>
      </c>
      <c r="C43" s="18">
        <v>71904</v>
      </c>
      <c r="D43" s="23" t="s">
        <v>195</v>
      </c>
      <c r="E43" s="23" t="s">
        <v>292</v>
      </c>
      <c r="F43" s="23">
        <v>970045</v>
      </c>
      <c r="G43" s="18"/>
      <c r="H43" s="18">
        <v>1</v>
      </c>
      <c r="I43" s="20" t="s">
        <v>26</v>
      </c>
      <c r="J43" s="20"/>
      <c r="K43" s="20"/>
      <c r="L43" s="20"/>
      <c r="M43" s="20"/>
      <c r="N43" s="21"/>
      <c r="O43" s="22"/>
      <c r="P43" s="22"/>
      <c r="Q43" s="22">
        <f t="shared" si="0"/>
        <v>0</v>
      </c>
      <c r="R43" s="22">
        <f t="shared" si="1"/>
        <v>0</v>
      </c>
      <c r="S43" s="22">
        <f t="shared" si="2"/>
        <v>0</v>
      </c>
      <c r="T43" s="5"/>
      <c r="U43" s="6"/>
    </row>
    <row r="44" spans="1:21" ht="28.5" customHeight="1">
      <c r="A44" s="18">
        <v>7</v>
      </c>
      <c r="B44" s="23" t="s">
        <v>196</v>
      </c>
      <c r="C44" s="18">
        <v>70401</v>
      </c>
      <c r="D44" s="23" t="s">
        <v>197</v>
      </c>
      <c r="E44" s="23" t="s">
        <v>293</v>
      </c>
      <c r="F44" s="23">
        <v>492606</v>
      </c>
      <c r="G44" s="18">
        <v>1</v>
      </c>
      <c r="H44" s="18"/>
      <c r="I44" s="20" t="s">
        <v>26</v>
      </c>
      <c r="J44" s="20"/>
      <c r="K44" s="20"/>
      <c r="L44" s="20"/>
      <c r="M44" s="20"/>
      <c r="N44" s="21"/>
      <c r="O44" s="22"/>
      <c r="P44" s="22"/>
      <c r="Q44" s="22">
        <f t="shared" si="0"/>
        <v>0</v>
      </c>
      <c r="R44" s="22">
        <f t="shared" si="1"/>
        <v>0</v>
      </c>
      <c r="S44" s="22">
        <f t="shared" si="2"/>
        <v>0</v>
      </c>
      <c r="T44" s="5"/>
      <c r="U44" s="6"/>
    </row>
    <row r="45" spans="1:21" ht="28.5" customHeight="1">
      <c r="A45" s="18">
        <v>7</v>
      </c>
      <c r="B45" s="23" t="s">
        <v>198</v>
      </c>
      <c r="C45" s="18">
        <v>70701</v>
      </c>
      <c r="D45" s="23" t="s">
        <v>199</v>
      </c>
      <c r="E45" s="23" t="s">
        <v>294</v>
      </c>
      <c r="F45" s="23">
        <v>460347</v>
      </c>
      <c r="G45" s="18">
        <v>1</v>
      </c>
      <c r="H45" s="18"/>
      <c r="I45" s="20" t="s">
        <v>26</v>
      </c>
      <c r="J45" s="20"/>
      <c r="K45" s="20"/>
      <c r="L45" s="20"/>
      <c r="M45" s="20"/>
      <c r="N45" s="21"/>
      <c r="O45" s="22"/>
      <c r="P45" s="22"/>
      <c r="Q45" s="22">
        <f t="shared" si="0"/>
        <v>0</v>
      </c>
      <c r="R45" s="22">
        <f t="shared" si="1"/>
        <v>0</v>
      </c>
      <c r="S45" s="22">
        <f t="shared" si="2"/>
        <v>0</v>
      </c>
      <c r="T45" s="5"/>
      <c r="U45" s="6"/>
    </row>
    <row r="46" spans="1:21" ht="28.5" customHeight="1">
      <c r="A46" s="18">
        <v>8</v>
      </c>
      <c r="B46" s="23" t="s">
        <v>73</v>
      </c>
      <c r="C46" s="18">
        <v>80102</v>
      </c>
      <c r="D46" s="23" t="s">
        <v>74</v>
      </c>
      <c r="E46" s="23" t="s">
        <v>295</v>
      </c>
      <c r="F46" s="23">
        <v>2234950</v>
      </c>
      <c r="G46" s="18">
        <v>1</v>
      </c>
      <c r="H46" s="18"/>
      <c r="I46" s="20" t="s">
        <v>26</v>
      </c>
      <c r="J46" s="20"/>
      <c r="K46" s="20"/>
      <c r="L46" s="20"/>
      <c r="M46" s="20"/>
      <c r="N46" s="21"/>
      <c r="O46" s="22"/>
      <c r="P46" s="22"/>
      <c r="Q46" s="22">
        <f t="shared" si="0"/>
        <v>0</v>
      </c>
      <c r="R46" s="22">
        <f t="shared" si="1"/>
        <v>0</v>
      </c>
      <c r="S46" s="22">
        <f t="shared" si="2"/>
        <v>0</v>
      </c>
      <c r="T46" s="5"/>
      <c r="U46" s="6"/>
    </row>
    <row r="47" spans="1:21" ht="28.5" customHeight="1">
      <c r="A47" s="18">
        <v>8</v>
      </c>
      <c r="B47" s="23" t="s">
        <v>73</v>
      </c>
      <c r="C47" s="18">
        <v>80108</v>
      </c>
      <c r="D47" s="23" t="s">
        <v>75</v>
      </c>
      <c r="E47" s="23" t="s">
        <v>296</v>
      </c>
      <c r="F47" s="23">
        <v>2234944</v>
      </c>
      <c r="G47" s="18">
        <v>1</v>
      </c>
      <c r="H47" s="18"/>
      <c r="I47" s="20" t="s">
        <v>26</v>
      </c>
      <c r="J47" s="20"/>
      <c r="K47" s="20"/>
      <c r="L47" s="20"/>
      <c r="M47" s="20"/>
      <c r="N47" s="21"/>
      <c r="O47" s="22"/>
      <c r="P47" s="22"/>
      <c r="Q47" s="22">
        <f t="shared" si="0"/>
        <v>0</v>
      </c>
      <c r="R47" s="22">
        <f t="shared" si="1"/>
        <v>0</v>
      </c>
      <c r="S47" s="22">
        <f t="shared" si="2"/>
        <v>0</v>
      </c>
      <c r="T47" s="5"/>
      <c r="U47" s="6"/>
    </row>
    <row r="48" spans="1:21" ht="28.5" customHeight="1">
      <c r="A48" s="18">
        <v>8</v>
      </c>
      <c r="B48" s="23" t="s">
        <v>73</v>
      </c>
      <c r="C48" s="18">
        <v>80115</v>
      </c>
      <c r="D48" s="23" t="s">
        <v>76</v>
      </c>
      <c r="E48" s="23" t="s">
        <v>297</v>
      </c>
      <c r="F48" s="23">
        <v>2232763</v>
      </c>
      <c r="G48" s="18">
        <v>1</v>
      </c>
      <c r="H48" s="18"/>
      <c r="I48" s="20" t="s">
        <v>26</v>
      </c>
      <c r="J48" s="20"/>
      <c r="K48" s="20"/>
      <c r="L48" s="20"/>
      <c r="M48" s="20"/>
      <c r="N48" s="21"/>
      <c r="O48" s="22"/>
      <c r="P48" s="22"/>
      <c r="Q48" s="22">
        <f t="shared" si="0"/>
        <v>0</v>
      </c>
      <c r="R48" s="22">
        <f t="shared" si="1"/>
        <v>0</v>
      </c>
      <c r="S48" s="22">
        <f t="shared" si="2"/>
        <v>0</v>
      </c>
      <c r="T48" s="5"/>
      <c r="U48" s="6"/>
    </row>
    <row r="49" spans="1:21" ht="28.5" customHeight="1">
      <c r="A49" s="18">
        <v>8</v>
      </c>
      <c r="B49" s="23" t="s">
        <v>77</v>
      </c>
      <c r="C49" s="18">
        <v>80801</v>
      </c>
      <c r="D49" s="23" t="s">
        <v>78</v>
      </c>
      <c r="E49" s="23" t="s">
        <v>298</v>
      </c>
      <c r="F49" s="23">
        <v>1972434</v>
      </c>
      <c r="G49" s="18">
        <v>1</v>
      </c>
      <c r="H49" s="18"/>
      <c r="I49" s="20" t="s">
        <v>26</v>
      </c>
      <c r="J49" s="20"/>
      <c r="K49" s="20"/>
      <c r="L49" s="20"/>
      <c r="M49" s="20"/>
      <c r="N49" s="21"/>
      <c r="O49" s="22"/>
      <c r="P49" s="22"/>
      <c r="Q49" s="22">
        <f t="shared" si="0"/>
        <v>0</v>
      </c>
      <c r="R49" s="22">
        <f t="shared" si="1"/>
        <v>0</v>
      </c>
      <c r="S49" s="22">
        <f t="shared" si="2"/>
        <v>0</v>
      </c>
      <c r="T49" s="5"/>
      <c r="U49" s="6"/>
    </row>
    <row r="50" spans="1:21" ht="28.5" customHeight="1">
      <c r="A50" s="18">
        <v>8</v>
      </c>
      <c r="B50" s="23" t="s">
        <v>79</v>
      </c>
      <c r="C50" s="18">
        <v>80901</v>
      </c>
      <c r="D50" s="23" t="s">
        <v>80</v>
      </c>
      <c r="E50" s="23" t="s">
        <v>299</v>
      </c>
      <c r="F50" s="23">
        <v>2680754</v>
      </c>
      <c r="G50" s="18"/>
      <c r="H50" s="18">
        <v>1</v>
      </c>
      <c r="I50" s="20"/>
      <c r="J50" s="20"/>
      <c r="K50" s="20"/>
      <c r="L50" s="20"/>
      <c r="M50" s="20" t="s">
        <v>27</v>
      </c>
      <c r="N50" s="21"/>
      <c r="O50" s="22"/>
      <c r="P50" s="22"/>
      <c r="Q50" s="22">
        <f t="shared" si="0"/>
        <v>0</v>
      </c>
      <c r="R50" s="22">
        <f t="shared" si="1"/>
        <v>0</v>
      </c>
      <c r="S50" s="22">
        <f t="shared" si="2"/>
        <v>0</v>
      </c>
      <c r="T50" s="5"/>
      <c r="U50" s="6"/>
    </row>
    <row r="51" spans="1:21" ht="28.5" customHeight="1">
      <c r="A51" s="18">
        <v>8</v>
      </c>
      <c r="B51" s="23" t="s">
        <v>10</v>
      </c>
      <c r="C51" s="18">
        <v>81101</v>
      </c>
      <c r="D51" s="23" t="s">
        <v>81</v>
      </c>
      <c r="E51" s="23" t="s">
        <v>249</v>
      </c>
      <c r="F51" s="23">
        <v>2631236</v>
      </c>
      <c r="G51" s="18">
        <v>1</v>
      </c>
      <c r="H51" s="18"/>
      <c r="I51" s="20" t="s">
        <v>26</v>
      </c>
      <c r="J51" s="20"/>
      <c r="K51" s="20"/>
      <c r="L51" s="20"/>
      <c r="M51" s="20"/>
      <c r="N51" s="21"/>
      <c r="O51" s="22"/>
      <c r="P51" s="22"/>
      <c r="Q51" s="22">
        <f t="shared" si="0"/>
        <v>0</v>
      </c>
      <c r="R51" s="22">
        <f t="shared" si="1"/>
        <v>0</v>
      </c>
      <c r="S51" s="22">
        <f t="shared" si="2"/>
        <v>0</v>
      </c>
      <c r="T51" s="5"/>
      <c r="U51" s="6"/>
    </row>
    <row r="52" spans="1:21" ht="28.5" customHeight="1">
      <c r="A52" s="18">
        <v>8</v>
      </c>
      <c r="B52" s="23" t="s">
        <v>82</v>
      </c>
      <c r="C52" s="18">
        <v>82106</v>
      </c>
      <c r="D52" s="23" t="s">
        <v>83</v>
      </c>
      <c r="E52" s="23" t="s">
        <v>300</v>
      </c>
      <c r="F52" s="23">
        <v>61939044</v>
      </c>
      <c r="G52" s="18"/>
      <c r="H52" s="18">
        <v>1</v>
      </c>
      <c r="I52" s="20"/>
      <c r="J52" s="20"/>
      <c r="K52" s="20"/>
      <c r="L52" s="20"/>
      <c r="M52" s="20" t="s">
        <v>27</v>
      </c>
      <c r="N52" s="21"/>
      <c r="O52" s="22"/>
      <c r="P52" s="22"/>
      <c r="Q52" s="22">
        <f t="shared" si="0"/>
        <v>0</v>
      </c>
      <c r="R52" s="22">
        <f t="shared" si="1"/>
        <v>0</v>
      </c>
      <c r="S52" s="22">
        <f t="shared" si="2"/>
        <v>0</v>
      </c>
      <c r="T52" s="5"/>
      <c r="U52" s="6"/>
    </row>
    <row r="53" spans="1:21" ht="28.5" customHeight="1">
      <c r="A53" s="18">
        <v>8</v>
      </c>
      <c r="B53" s="23" t="s">
        <v>5</v>
      </c>
      <c r="C53" s="18">
        <v>82305</v>
      </c>
      <c r="D53" s="23" t="s">
        <v>84</v>
      </c>
      <c r="E53" s="23" t="s">
        <v>301</v>
      </c>
      <c r="F53" s="23">
        <v>2591285</v>
      </c>
      <c r="G53" s="18">
        <v>1</v>
      </c>
      <c r="H53" s="18"/>
      <c r="I53" s="20" t="s">
        <v>26</v>
      </c>
      <c r="J53" s="20"/>
      <c r="K53" s="20"/>
      <c r="L53" s="20"/>
      <c r="M53" s="20"/>
      <c r="N53" s="21"/>
      <c r="O53" s="22"/>
      <c r="P53" s="22"/>
      <c r="Q53" s="22">
        <f t="shared" si="0"/>
        <v>0</v>
      </c>
      <c r="R53" s="22">
        <f t="shared" si="1"/>
        <v>0</v>
      </c>
      <c r="S53" s="22">
        <f t="shared" si="2"/>
        <v>0</v>
      </c>
      <c r="T53" s="5"/>
      <c r="U53" s="6"/>
    </row>
    <row r="54" spans="1:21" ht="28.5" customHeight="1">
      <c r="A54" s="18">
        <v>8</v>
      </c>
      <c r="B54" s="23" t="s">
        <v>85</v>
      </c>
      <c r="C54" s="18">
        <v>82801</v>
      </c>
      <c r="D54" s="23" t="s">
        <v>86</v>
      </c>
      <c r="E54" s="23" t="s">
        <v>302</v>
      </c>
      <c r="F54" s="23">
        <v>95641568</v>
      </c>
      <c r="G54" s="18">
        <v>1</v>
      </c>
      <c r="H54" s="18"/>
      <c r="I54" s="20" t="s">
        <v>26</v>
      </c>
      <c r="J54" s="20"/>
      <c r="K54" s="20"/>
      <c r="L54" s="20"/>
      <c r="M54" s="20"/>
      <c r="N54" s="21"/>
      <c r="O54" s="22"/>
      <c r="P54" s="22"/>
      <c r="Q54" s="22">
        <f t="shared" si="0"/>
        <v>0</v>
      </c>
      <c r="R54" s="22">
        <f t="shared" si="1"/>
        <v>0</v>
      </c>
      <c r="S54" s="22">
        <f t="shared" si="2"/>
        <v>0</v>
      </c>
      <c r="T54" s="5"/>
      <c r="U54" s="6"/>
    </row>
    <row r="55" spans="1:21" ht="28.5" customHeight="1">
      <c r="A55" s="18">
        <v>8</v>
      </c>
      <c r="B55" s="23" t="s">
        <v>9</v>
      </c>
      <c r="C55" s="18">
        <v>83002</v>
      </c>
      <c r="D55" s="23" t="s">
        <v>87</v>
      </c>
      <c r="E55" s="35" t="s">
        <v>251</v>
      </c>
      <c r="F55" s="23">
        <v>2512342</v>
      </c>
      <c r="G55" s="18">
        <v>1</v>
      </c>
      <c r="H55" s="18"/>
      <c r="I55" s="20" t="s">
        <v>26</v>
      </c>
      <c r="J55" s="20"/>
      <c r="K55" s="20"/>
      <c r="L55" s="20"/>
      <c r="M55" s="20"/>
      <c r="N55" s="21"/>
      <c r="O55" s="22"/>
      <c r="P55" s="22"/>
      <c r="Q55" s="22">
        <f t="shared" si="0"/>
        <v>0</v>
      </c>
      <c r="R55" s="22">
        <f t="shared" si="1"/>
        <v>0</v>
      </c>
      <c r="S55" s="22">
        <f t="shared" si="2"/>
        <v>0</v>
      </c>
      <c r="T55" s="5"/>
      <c r="U55" s="6"/>
    </row>
    <row r="56" spans="1:21" ht="28.5" customHeight="1">
      <c r="A56" s="18">
        <v>8</v>
      </c>
      <c r="B56" s="23" t="s">
        <v>3</v>
      </c>
      <c r="C56" s="18">
        <v>83403</v>
      </c>
      <c r="D56" s="23" t="s">
        <v>88</v>
      </c>
      <c r="E56" s="23" t="s">
        <v>303</v>
      </c>
      <c r="F56" s="23">
        <v>2331691</v>
      </c>
      <c r="G56" s="18">
        <v>1</v>
      </c>
      <c r="H56" s="18"/>
      <c r="I56" s="20" t="s">
        <v>26</v>
      </c>
      <c r="J56" s="20"/>
      <c r="K56" s="20"/>
      <c r="L56" s="20"/>
      <c r="M56" s="20"/>
      <c r="N56" s="21"/>
      <c r="O56" s="22"/>
      <c r="P56" s="22"/>
      <c r="Q56" s="22">
        <f t="shared" si="0"/>
        <v>0</v>
      </c>
      <c r="R56" s="22">
        <f t="shared" si="1"/>
        <v>0</v>
      </c>
      <c r="S56" s="22">
        <f t="shared" si="2"/>
        <v>0</v>
      </c>
      <c r="T56" s="5"/>
      <c r="U56" s="6"/>
    </row>
    <row r="57" spans="1:21" ht="28.5" customHeight="1">
      <c r="A57" s="18">
        <v>8</v>
      </c>
      <c r="B57" s="23" t="s">
        <v>3</v>
      </c>
      <c r="C57" s="18">
        <v>83405</v>
      </c>
      <c r="D57" s="23" t="s">
        <v>89</v>
      </c>
      <c r="E57" s="23" t="s">
        <v>304</v>
      </c>
      <c r="F57" s="23">
        <v>2317061</v>
      </c>
      <c r="G57" s="18">
        <v>1</v>
      </c>
      <c r="H57" s="18"/>
      <c r="I57" s="20" t="s">
        <v>26</v>
      </c>
      <c r="J57" s="20"/>
      <c r="K57" s="20"/>
      <c r="L57" s="20"/>
      <c r="M57" s="20"/>
      <c r="N57" s="21"/>
      <c r="O57" s="22"/>
      <c r="P57" s="22"/>
      <c r="Q57" s="22">
        <f t="shared" si="0"/>
        <v>0</v>
      </c>
      <c r="R57" s="22">
        <f t="shared" si="1"/>
        <v>0</v>
      </c>
      <c r="S57" s="22">
        <f t="shared" si="2"/>
        <v>0</v>
      </c>
      <c r="T57" s="5"/>
      <c r="U57" s="6"/>
    </row>
    <row r="58" spans="1:21" ht="28.5" customHeight="1">
      <c r="A58" s="18">
        <v>8</v>
      </c>
      <c r="B58" s="23" t="s">
        <v>90</v>
      </c>
      <c r="C58" s="18">
        <v>83603</v>
      </c>
      <c r="D58" s="23" t="s">
        <v>91</v>
      </c>
      <c r="E58" s="36" t="s">
        <v>352</v>
      </c>
      <c r="F58" s="36" t="s">
        <v>353</v>
      </c>
      <c r="G58" s="18"/>
      <c r="H58" s="18">
        <v>1</v>
      </c>
      <c r="I58" s="20" t="s">
        <v>26</v>
      </c>
      <c r="J58" s="20"/>
      <c r="K58" s="20"/>
      <c r="L58" s="20"/>
      <c r="M58" s="20"/>
      <c r="N58" s="21"/>
      <c r="O58" s="22"/>
      <c r="P58" s="22"/>
      <c r="Q58" s="22">
        <f t="shared" si="0"/>
        <v>0</v>
      </c>
      <c r="R58" s="22">
        <f t="shared" si="1"/>
        <v>0</v>
      </c>
      <c r="S58" s="22">
        <f t="shared" si="2"/>
        <v>0</v>
      </c>
      <c r="T58" s="5"/>
      <c r="U58" s="6"/>
    </row>
    <row r="59" spans="1:21" ht="28.5" customHeight="1">
      <c r="A59" s="18">
        <v>8</v>
      </c>
      <c r="B59" s="23" t="s">
        <v>92</v>
      </c>
      <c r="C59" s="18">
        <v>83701</v>
      </c>
      <c r="D59" s="23" t="s">
        <v>93</v>
      </c>
      <c r="E59" s="23" t="s">
        <v>305</v>
      </c>
      <c r="F59" s="23">
        <v>2652252</v>
      </c>
      <c r="G59" s="18"/>
      <c r="H59" s="18">
        <v>1</v>
      </c>
      <c r="I59" s="20"/>
      <c r="J59" s="20"/>
      <c r="K59" s="20"/>
      <c r="L59" s="20"/>
      <c r="M59" s="20" t="s">
        <v>27</v>
      </c>
      <c r="N59" s="21"/>
      <c r="O59" s="22"/>
      <c r="P59" s="22"/>
      <c r="Q59" s="22">
        <f t="shared" si="0"/>
        <v>0</v>
      </c>
      <c r="R59" s="22">
        <f t="shared" si="1"/>
        <v>0</v>
      </c>
      <c r="S59" s="22">
        <f t="shared" si="2"/>
        <v>0</v>
      </c>
      <c r="T59" s="5"/>
      <c r="U59" s="6"/>
    </row>
    <row r="60" spans="1:21" ht="28.5" customHeight="1">
      <c r="A60" s="18">
        <v>8</v>
      </c>
      <c r="B60" s="23" t="s">
        <v>92</v>
      </c>
      <c r="C60" s="18">
        <v>83703</v>
      </c>
      <c r="D60" s="23" t="s">
        <v>94</v>
      </c>
      <c r="E60" s="35" t="s">
        <v>252</v>
      </c>
      <c r="F60" s="23">
        <v>61938015</v>
      </c>
      <c r="G60" s="18">
        <v>1</v>
      </c>
      <c r="H60" s="18"/>
      <c r="I60" s="20" t="s">
        <v>26</v>
      </c>
      <c r="J60" s="20"/>
      <c r="K60" s="20"/>
      <c r="L60" s="20"/>
      <c r="M60" s="20"/>
      <c r="N60" s="21"/>
      <c r="O60" s="22"/>
      <c r="P60" s="22"/>
      <c r="Q60" s="22">
        <f t="shared" si="0"/>
        <v>0</v>
      </c>
      <c r="R60" s="22">
        <f t="shared" si="1"/>
        <v>0</v>
      </c>
      <c r="S60" s="22">
        <f t="shared" si="2"/>
        <v>0</v>
      </c>
      <c r="T60" s="5"/>
      <c r="U60" s="6"/>
    </row>
    <row r="61" spans="1:21" ht="28.5" customHeight="1">
      <c r="A61" s="18">
        <v>8</v>
      </c>
      <c r="B61" s="23" t="s">
        <v>2</v>
      </c>
      <c r="C61" s="18">
        <v>84203</v>
      </c>
      <c r="D61" s="23" t="s">
        <v>95</v>
      </c>
      <c r="E61" s="23" t="s">
        <v>306</v>
      </c>
      <c r="F61" s="23">
        <v>2711775</v>
      </c>
      <c r="G61" s="18"/>
      <c r="H61" s="18">
        <v>1</v>
      </c>
      <c r="I61" s="20" t="s">
        <v>26</v>
      </c>
      <c r="J61" s="20"/>
      <c r="K61" s="20"/>
      <c r="L61" s="20"/>
      <c r="M61" s="20"/>
      <c r="N61" s="21"/>
      <c r="O61" s="22"/>
      <c r="P61" s="22"/>
      <c r="Q61" s="22">
        <f t="shared" si="0"/>
        <v>0</v>
      </c>
      <c r="R61" s="22">
        <f t="shared" si="1"/>
        <v>0</v>
      </c>
      <c r="S61" s="22">
        <f t="shared" si="2"/>
        <v>0</v>
      </c>
      <c r="T61" s="5"/>
      <c r="U61" s="6"/>
    </row>
    <row r="62" spans="1:21" ht="28.5" customHeight="1">
      <c r="A62" s="18">
        <v>8</v>
      </c>
      <c r="B62" s="23" t="s">
        <v>1</v>
      </c>
      <c r="C62" s="18">
        <v>84304</v>
      </c>
      <c r="D62" s="23" t="s">
        <v>7</v>
      </c>
      <c r="E62" s="35" t="s">
        <v>253</v>
      </c>
      <c r="F62" s="23">
        <v>56061881</v>
      </c>
      <c r="G62" s="18">
        <v>1</v>
      </c>
      <c r="H62" s="18"/>
      <c r="I62" s="20" t="s">
        <v>26</v>
      </c>
      <c r="J62" s="20"/>
      <c r="K62" s="20"/>
      <c r="L62" s="20"/>
      <c r="M62" s="20"/>
      <c r="N62" s="21"/>
      <c r="O62" s="22"/>
      <c r="P62" s="22"/>
      <c r="Q62" s="22">
        <f t="shared" si="0"/>
        <v>0</v>
      </c>
      <c r="R62" s="22">
        <f t="shared" si="1"/>
        <v>0</v>
      </c>
      <c r="S62" s="22">
        <f t="shared" si="2"/>
        <v>0</v>
      </c>
      <c r="T62" s="5"/>
      <c r="U62" s="6"/>
    </row>
    <row r="63" spans="1:21" ht="28.5" customHeight="1">
      <c r="A63" s="18">
        <v>8</v>
      </c>
      <c r="B63" s="23" t="s">
        <v>96</v>
      </c>
      <c r="C63" s="18">
        <v>85001</v>
      </c>
      <c r="D63" s="23" t="s">
        <v>97</v>
      </c>
      <c r="E63" s="36" t="s">
        <v>351</v>
      </c>
      <c r="F63" s="36" t="s">
        <v>353</v>
      </c>
      <c r="G63" s="18"/>
      <c r="H63" s="18">
        <v>1</v>
      </c>
      <c r="I63" s="20" t="s">
        <v>26</v>
      </c>
      <c r="J63" s="20"/>
      <c r="K63" s="20"/>
      <c r="L63" s="20"/>
      <c r="M63" s="20"/>
      <c r="N63" s="21"/>
      <c r="O63" s="22"/>
      <c r="P63" s="22"/>
      <c r="Q63" s="22">
        <f t="shared" si="0"/>
        <v>0</v>
      </c>
      <c r="R63" s="22">
        <f t="shared" si="1"/>
        <v>0</v>
      </c>
      <c r="S63" s="22">
        <f t="shared" si="2"/>
        <v>0</v>
      </c>
      <c r="T63" s="5"/>
      <c r="U63" s="6"/>
    </row>
    <row r="64" spans="1:21" ht="28.5" customHeight="1">
      <c r="A64" s="18">
        <v>8</v>
      </c>
      <c r="B64" s="23" t="s">
        <v>8</v>
      </c>
      <c r="C64" s="18">
        <v>85107</v>
      </c>
      <c r="D64" s="23" t="s">
        <v>98</v>
      </c>
      <c r="E64" s="23" t="s">
        <v>307</v>
      </c>
      <c r="F64" s="23">
        <v>76206182</v>
      </c>
      <c r="G64" s="18">
        <v>1</v>
      </c>
      <c r="H64" s="18"/>
      <c r="I64" s="20" t="s">
        <v>26</v>
      </c>
      <c r="J64" s="20"/>
      <c r="K64" s="20"/>
      <c r="L64" s="20"/>
      <c r="M64" s="20"/>
      <c r="N64" s="21"/>
      <c r="O64" s="22"/>
      <c r="P64" s="22"/>
      <c r="Q64" s="22">
        <f t="shared" si="0"/>
        <v>0</v>
      </c>
      <c r="R64" s="22">
        <f t="shared" si="1"/>
        <v>0</v>
      </c>
      <c r="S64" s="22">
        <f t="shared" si="2"/>
        <v>0</v>
      </c>
      <c r="T64" s="5"/>
      <c r="U64" s="6"/>
    </row>
    <row r="65" spans="1:21" ht="28.5" customHeight="1">
      <c r="A65" s="18">
        <v>8</v>
      </c>
      <c r="B65" s="23" t="s">
        <v>99</v>
      </c>
      <c r="C65" s="18">
        <v>80201</v>
      </c>
      <c r="D65" s="23" t="s">
        <v>100</v>
      </c>
      <c r="E65" s="23" t="s">
        <v>308</v>
      </c>
      <c r="F65" s="23">
        <v>93222104</v>
      </c>
      <c r="G65" s="18">
        <v>1</v>
      </c>
      <c r="H65" s="18"/>
      <c r="I65" s="20"/>
      <c r="J65" s="20"/>
      <c r="K65" s="20"/>
      <c r="L65" s="20"/>
      <c r="M65" s="20" t="s">
        <v>27</v>
      </c>
      <c r="N65" s="21"/>
      <c r="O65" s="22"/>
      <c r="P65" s="22"/>
      <c r="Q65" s="22">
        <f t="shared" si="0"/>
        <v>0</v>
      </c>
      <c r="R65" s="22">
        <f t="shared" si="1"/>
        <v>0</v>
      </c>
      <c r="S65" s="22">
        <f t="shared" si="2"/>
        <v>0</v>
      </c>
      <c r="T65" s="5"/>
      <c r="U65" s="6"/>
    </row>
    <row r="66" spans="1:21" ht="28.5" customHeight="1">
      <c r="A66" s="18">
        <v>8</v>
      </c>
      <c r="B66" s="23" t="s">
        <v>10</v>
      </c>
      <c r="C66" s="18">
        <v>81103</v>
      </c>
      <c r="D66" s="23" t="s">
        <v>101</v>
      </c>
      <c r="E66" s="23" t="s">
        <v>309</v>
      </c>
      <c r="F66" s="23">
        <v>82932052</v>
      </c>
      <c r="G66" s="18">
        <v>1</v>
      </c>
      <c r="H66" s="18"/>
      <c r="I66" s="20" t="s">
        <v>26</v>
      </c>
      <c r="J66" s="20"/>
      <c r="K66" s="20"/>
      <c r="L66" s="20"/>
      <c r="M66" s="20"/>
      <c r="N66" s="21"/>
      <c r="O66" s="22"/>
      <c r="P66" s="22"/>
      <c r="Q66" s="22">
        <f t="shared" si="0"/>
        <v>0</v>
      </c>
      <c r="R66" s="22">
        <f t="shared" si="1"/>
        <v>0</v>
      </c>
      <c r="S66" s="22">
        <f t="shared" si="2"/>
        <v>0</v>
      </c>
      <c r="T66" s="5"/>
      <c r="U66" s="6"/>
    </row>
    <row r="67" spans="1:21" ht="28.5" customHeight="1">
      <c r="A67" s="18">
        <v>8</v>
      </c>
      <c r="B67" s="34" t="s">
        <v>248</v>
      </c>
      <c r="C67" s="18">
        <v>81602</v>
      </c>
      <c r="D67" s="23" t="s">
        <v>102</v>
      </c>
      <c r="E67" s="23" t="s">
        <v>310</v>
      </c>
      <c r="F67" s="23">
        <v>93353094</v>
      </c>
      <c r="G67" s="18">
        <v>1</v>
      </c>
      <c r="H67" s="18"/>
      <c r="I67" s="20" t="s">
        <v>26</v>
      </c>
      <c r="J67" s="20"/>
      <c r="K67" s="20"/>
      <c r="L67" s="20"/>
      <c r="M67" s="20"/>
      <c r="N67" s="21"/>
      <c r="O67" s="22"/>
      <c r="P67" s="22"/>
      <c r="Q67" s="22">
        <f t="shared" si="0"/>
        <v>0</v>
      </c>
      <c r="R67" s="22">
        <f t="shared" si="1"/>
        <v>0</v>
      </c>
      <c r="S67" s="22">
        <f t="shared" si="2"/>
        <v>0</v>
      </c>
      <c r="T67" s="5"/>
      <c r="U67" s="6"/>
    </row>
    <row r="68" spans="1:21" ht="28.5" customHeight="1">
      <c r="A68" s="18">
        <v>8</v>
      </c>
      <c r="B68" s="34" t="s">
        <v>82</v>
      </c>
      <c r="C68" s="18">
        <v>82103</v>
      </c>
      <c r="D68" s="23" t="s">
        <v>103</v>
      </c>
      <c r="E68" s="35" t="s">
        <v>254</v>
      </c>
      <c r="F68" s="23">
        <v>2326126</v>
      </c>
      <c r="G68" s="18"/>
      <c r="H68" s="18">
        <v>1</v>
      </c>
      <c r="I68" s="20"/>
      <c r="J68" s="20"/>
      <c r="K68" s="20"/>
      <c r="L68" s="20"/>
      <c r="M68" s="20" t="s">
        <v>27</v>
      </c>
      <c r="N68" s="21"/>
      <c r="O68" s="22"/>
      <c r="P68" s="22"/>
      <c r="Q68" s="22">
        <f t="shared" si="0"/>
        <v>0</v>
      </c>
      <c r="R68" s="22">
        <f t="shared" si="1"/>
        <v>0</v>
      </c>
      <c r="S68" s="22">
        <f t="shared" si="2"/>
        <v>0</v>
      </c>
      <c r="T68" s="5"/>
      <c r="U68" s="6"/>
    </row>
    <row r="69" spans="1:21" ht="28.5" customHeight="1">
      <c r="A69" s="18">
        <v>8</v>
      </c>
      <c r="B69" s="23" t="s">
        <v>5</v>
      </c>
      <c r="C69" s="18">
        <v>82302</v>
      </c>
      <c r="D69" s="23" t="s">
        <v>104</v>
      </c>
      <c r="E69" s="35" t="s">
        <v>255</v>
      </c>
      <c r="F69" s="23">
        <v>63008421</v>
      </c>
      <c r="G69" s="18"/>
      <c r="H69" s="18">
        <v>1</v>
      </c>
      <c r="I69" s="20" t="s">
        <v>26</v>
      </c>
      <c r="J69" s="20"/>
      <c r="K69" s="20"/>
      <c r="L69" s="20"/>
      <c r="M69" s="20"/>
      <c r="N69" s="21"/>
      <c r="O69" s="22"/>
      <c r="P69" s="22"/>
      <c r="Q69" s="22">
        <f aca="true" t="shared" si="3" ref="Q69:Q110">SUM(N69:P69)</f>
        <v>0</v>
      </c>
      <c r="R69" s="22">
        <f aca="true" t="shared" si="4" ref="R69:R110">Q69*0.19</f>
        <v>0</v>
      </c>
      <c r="S69" s="22">
        <f aca="true" t="shared" si="5" ref="S69:S110">+Q69+R69</f>
        <v>0</v>
      </c>
      <c r="T69" s="5"/>
      <c r="U69" s="6"/>
    </row>
    <row r="70" spans="1:21" ht="28.5" customHeight="1">
      <c r="A70" s="18">
        <v>8</v>
      </c>
      <c r="B70" s="23" t="s">
        <v>1</v>
      </c>
      <c r="C70" s="18">
        <v>84305</v>
      </c>
      <c r="D70" s="23" t="s">
        <v>105</v>
      </c>
      <c r="E70" s="23" t="s">
        <v>311</v>
      </c>
      <c r="F70" s="23">
        <v>63008787</v>
      </c>
      <c r="G70" s="18"/>
      <c r="H70" s="18">
        <v>1</v>
      </c>
      <c r="I70" s="20" t="s">
        <v>26</v>
      </c>
      <c r="J70" s="20"/>
      <c r="K70" s="20"/>
      <c r="L70" s="20"/>
      <c r="M70" s="20"/>
      <c r="N70" s="21"/>
      <c r="O70" s="22"/>
      <c r="P70" s="22"/>
      <c r="Q70" s="22">
        <f t="shared" si="3"/>
        <v>0</v>
      </c>
      <c r="R70" s="22">
        <f t="shared" si="4"/>
        <v>0</v>
      </c>
      <c r="S70" s="22">
        <f t="shared" si="5"/>
        <v>0</v>
      </c>
      <c r="T70" s="5"/>
      <c r="U70" s="6"/>
    </row>
    <row r="71" spans="1:21" ht="28.5" customHeight="1">
      <c r="A71" s="18">
        <v>8</v>
      </c>
      <c r="B71" s="23" t="s">
        <v>106</v>
      </c>
      <c r="C71" s="18">
        <v>84705</v>
      </c>
      <c r="D71" s="23" t="s">
        <v>107</v>
      </c>
      <c r="E71" s="23" t="s">
        <v>312</v>
      </c>
      <c r="F71" s="23">
        <v>56061812</v>
      </c>
      <c r="G71" s="18">
        <v>1</v>
      </c>
      <c r="H71" s="18"/>
      <c r="I71" s="20" t="s">
        <v>26</v>
      </c>
      <c r="J71" s="20"/>
      <c r="K71" s="20"/>
      <c r="L71" s="20"/>
      <c r="M71" s="20"/>
      <c r="N71" s="21"/>
      <c r="O71" s="22"/>
      <c r="P71" s="22"/>
      <c r="Q71" s="22">
        <f t="shared" si="3"/>
        <v>0</v>
      </c>
      <c r="R71" s="22">
        <f t="shared" si="4"/>
        <v>0</v>
      </c>
      <c r="S71" s="22">
        <f t="shared" si="5"/>
        <v>0</v>
      </c>
      <c r="T71" s="5"/>
      <c r="U71" s="6"/>
    </row>
    <row r="72" spans="1:21" ht="28.5" customHeight="1">
      <c r="A72" s="18">
        <v>9</v>
      </c>
      <c r="B72" s="27" t="s">
        <v>117</v>
      </c>
      <c r="C72" s="18">
        <v>90201</v>
      </c>
      <c r="D72" s="23" t="s">
        <v>116</v>
      </c>
      <c r="E72" s="23" t="s">
        <v>313</v>
      </c>
      <c r="F72" s="23">
        <v>774134</v>
      </c>
      <c r="G72" s="18"/>
      <c r="H72" s="18">
        <v>1</v>
      </c>
      <c r="I72" s="20"/>
      <c r="J72" s="20"/>
      <c r="K72" s="20"/>
      <c r="L72" s="20"/>
      <c r="M72" s="20" t="s">
        <v>27</v>
      </c>
      <c r="N72" s="21"/>
      <c r="O72" s="22"/>
      <c r="P72" s="22"/>
      <c r="Q72" s="22">
        <f t="shared" si="3"/>
        <v>0</v>
      </c>
      <c r="R72" s="22">
        <f t="shared" si="4"/>
        <v>0</v>
      </c>
      <c r="S72" s="22">
        <f t="shared" si="5"/>
        <v>0</v>
      </c>
      <c r="T72" s="5"/>
      <c r="U72" s="6"/>
    </row>
    <row r="73" spans="1:21" ht="28.5" customHeight="1">
      <c r="A73" s="18">
        <v>9</v>
      </c>
      <c r="B73" s="27" t="s">
        <v>119</v>
      </c>
      <c r="C73" s="18">
        <v>90303</v>
      </c>
      <c r="D73" s="23" t="s">
        <v>118</v>
      </c>
      <c r="E73" s="23" t="s">
        <v>314</v>
      </c>
      <c r="F73" s="23">
        <v>813078</v>
      </c>
      <c r="G73" s="18">
        <v>1</v>
      </c>
      <c r="H73" s="18"/>
      <c r="I73" s="20" t="s">
        <v>26</v>
      </c>
      <c r="J73" s="20"/>
      <c r="K73" s="20"/>
      <c r="L73" s="20"/>
      <c r="M73" s="20"/>
      <c r="N73" s="21"/>
      <c r="O73" s="22"/>
      <c r="P73" s="22"/>
      <c r="Q73" s="22">
        <f t="shared" si="3"/>
        <v>0</v>
      </c>
      <c r="R73" s="22">
        <f t="shared" si="4"/>
        <v>0</v>
      </c>
      <c r="S73" s="22">
        <f t="shared" si="5"/>
        <v>0</v>
      </c>
      <c r="T73" s="5"/>
      <c r="U73" s="6"/>
    </row>
    <row r="74" spans="1:21" ht="28.5" customHeight="1">
      <c r="A74" s="18">
        <v>9</v>
      </c>
      <c r="B74" s="27" t="s">
        <v>119</v>
      </c>
      <c r="C74" s="18">
        <v>90305</v>
      </c>
      <c r="D74" s="23" t="s">
        <v>120</v>
      </c>
      <c r="E74" s="23" t="s">
        <v>315</v>
      </c>
      <c r="F74" s="23">
        <v>63008430</v>
      </c>
      <c r="G74" s="18">
        <v>1</v>
      </c>
      <c r="H74" s="18"/>
      <c r="I74" s="20" t="s">
        <v>26</v>
      </c>
      <c r="J74" s="20"/>
      <c r="K74" s="20"/>
      <c r="L74" s="20"/>
      <c r="M74" s="20"/>
      <c r="N74" s="21"/>
      <c r="O74" s="22"/>
      <c r="P74" s="22"/>
      <c r="Q74" s="22">
        <f t="shared" si="3"/>
        <v>0</v>
      </c>
      <c r="R74" s="22">
        <f t="shared" si="4"/>
        <v>0</v>
      </c>
      <c r="S74" s="22">
        <f t="shared" si="5"/>
        <v>0</v>
      </c>
      <c r="T74" s="5"/>
      <c r="U74" s="6"/>
    </row>
    <row r="75" spans="1:21" ht="28.5" customHeight="1">
      <c r="A75" s="18">
        <v>9</v>
      </c>
      <c r="B75" s="27" t="s">
        <v>121</v>
      </c>
      <c r="C75" s="18">
        <v>90403</v>
      </c>
      <c r="D75" s="23" t="s">
        <v>122</v>
      </c>
      <c r="E75" s="23" t="s">
        <v>316</v>
      </c>
      <c r="F75" s="23">
        <v>63008432</v>
      </c>
      <c r="G75" s="18">
        <v>1</v>
      </c>
      <c r="H75" s="18"/>
      <c r="I75" s="20" t="s">
        <v>26</v>
      </c>
      <c r="J75" s="20"/>
      <c r="K75" s="20"/>
      <c r="L75" s="20"/>
      <c r="M75" s="20"/>
      <c r="N75" s="21"/>
      <c r="O75" s="22"/>
      <c r="P75" s="22"/>
      <c r="Q75" s="22">
        <f t="shared" si="3"/>
        <v>0</v>
      </c>
      <c r="R75" s="22">
        <f t="shared" si="4"/>
        <v>0</v>
      </c>
      <c r="S75" s="22">
        <f t="shared" si="5"/>
        <v>0</v>
      </c>
      <c r="T75" s="5"/>
      <c r="U75" s="6"/>
    </row>
    <row r="76" spans="1:21" ht="28.5" customHeight="1">
      <c r="A76" s="18">
        <v>9</v>
      </c>
      <c r="B76" s="27" t="s">
        <v>124</v>
      </c>
      <c r="C76" s="18">
        <v>90602</v>
      </c>
      <c r="D76" s="23" t="s">
        <v>123</v>
      </c>
      <c r="E76" s="23" t="s">
        <v>317</v>
      </c>
      <c r="F76" s="23">
        <v>53705868</v>
      </c>
      <c r="G76" s="18">
        <v>1</v>
      </c>
      <c r="H76" s="18"/>
      <c r="I76" s="20" t="s">
        <v>26</v>
      </c>
      <c r="J76" s="20"/>
      <c r="K76" s="20"/>
      <c r="L76" s="20"/>
      <c r="M76" s="20"/>
      <c r="N76" s="21"/>
      <c r="O76" s="22"/>
      <c r="P76" s="22"/>
      <c r="Q76" s="22">
        <f t="shared" si="3"/>
        <v>0</v>
      </c>
      <c r="R76" s="22">
        <f t="shared" si="4"/>
        <v>0</v>
      </c>
      <c r="S76" s="22">
        <f t="shared" si="5"/>
        <v>0</v>
      </c>
      <c r="T76" s="5"/>
      <c r="U76" s="6"/>
    </row>
    <row r="77" spans="1:21" ht="28.5" customHeight="1">
      <c r="A77" s="18">
        <v>9</v>
      </c>
      <c r="B77" s="27" t="s">
        <v>126</v>
      </c>
      <c r="C77" s="18">
        <v>90702</v>
      </c>
      <c r="D77" s="23" t="s">
        <v>125</v>
      </c>
      <c r="E77" s="23" t="s">
        <v>318</v>
      </c>
      <c r="F77" s="23">
        <v>842602</v>
      </c>
      <c r="G77" s="18">
        <v>1</v>
      </c>
      <c r="H77" s="18"/>
      <c r="I77" s="20" t="s">
        <v>26</v>
      </c>
      <c r="J77" s="20"/>
      <c r="K77" s="20"/>
      <c r="L77" s="20"/>
      <c r="M77" s="20"/>
      <c r="N77" s="21"/>
      <c r="O77" s="22"/>
      <c r="P77" s="22"/>
      <c r="Q77" s="22">
        <f t="shared" si="3"/>
        <v>0</v>
      </c>
      <c r="R77" s="22">
        <f t="shared" si="4"/>
        <v>0</v>
      </c>
      <c r="S77" s="22">
        <f t="shared" si="5"/>
        <v>0</v>
      </c>
      <c r="T77" s="5"/>
      <c r="U77" s="6"/>
    </row>
    <row r="78" spans="1:21" ht="28.5" customHeight="1">
      <c r="A78" s="18">
        <v>9</v>
      </c>
      <c r="B78" s="27" t="s">
        <v>128</v>
      </c>
      <c r="C78" s="18">
        <v>90901</v>
      </c>
      <c r="D78" s="23" t="s">
        <v>127</v>
      </c>
      <c r="E78" s="23" t="s">
        <v>319</v>
      </c>
      <c r="F78" s="23">
        <v>815065</v>
      </c>
      <c r="G78" s="18">
        <v>1</v>
      </c>
      <c r="H78" s="18"/>
      <c r="I78" s="20"/>
      <c r="J78" s="20"/>
      <c r="K78" s="20"/>
      <c r="L78" s="20"/>
      <c r="M78" s="20" t="s">
        <v>27</v>
      </c>
      <c r="N78" s="21"/>
      <c r="O78" s="22"/>
      <c r="P78" s="22"/>
      <c r="Q78" s="22">
        <f t="shared" si="3"/>
        <v>0</v>
      </c>
      <c r="R78" s="22">
        <f t="shared" si="4"/>
        <v>0</v>
      </c>
      <c r="S78" s="22">
        <f t="shared" si="5"/>
        <v>0</v>
      </c>
      <c r="T78" s="5"/>
      <c r="U78" s="6"/>
    </row>
    <row r="79" spans="1:21" ht="28.5" customHeight="1">
      <c r="A79" s="18">
        <v>9</v>
      </c>
      <c r="B79" s="27" t="s">
        <v>128</v>
      </c>
      <c r="C79" s="18">
        <v>90903</v>
      </c>
      <c r="D79" s="23" t="s">
        <v>129</v>
      </c>
      <c r="E79" s="23" t="s">
        <v>320</v>
      </c>
      <c r="F79" s="23">
        <v>1972242</v>
      </c>
      <c r="G79" s="18">
        <v>1</v>
      </c>
      <c r="H79" s="18"/>
      <c r="I79" s="20"/>
      <c r="J79" s="20"/>
      <c r="K79" s="20"/>
      <c r="L79" s="20"/>
      <c r="M79" s="20" t="s">
        <v>27</v>
      </c>
      <c r="N79" s="21"/>
      <c r="O79" s="22"/>
      <c r="P79" s="22"/>
      <c r="Q79" s="22">
        <f t="shared" si="3"/>
        <v>0</v>
      </c>
      <c r="R79" s="22">
        <f t="shared" si="4"/>
        <v>0</v>
      </c>
      <c r="S79" s="22">
        <f t="shared" si="5"/>
        <v>0</v>
      </c>
      <c r="T79" s="5"/>
      <c r="U79" s="6"/>
    </row>
    <row r="80" spans="1:21" ht="28.5" customHeight="1">
      <c r="A80" s="18">
        <v>9</v>
      </c>
      <c r="B80" s="27" t="s">
        <v>131</v>
      </c>
      <c r="C80" s="18">
        <v>91101</v>
      </c>
      <c r="D80" s="23" t="s">
        <v>130</v>
      </c>
      <c r="E80" s="23" t="s">
        <v>321</v>
      </c>
      <c r="F80" s="23">
        <v>783019</v>
      </c>
      <c r="G80" s="18"/>
      <c r="H80" s="18">
        <v>1</v>
      </c>
      <c r="I80" s="20"/>
      <c r="J80" s="20"/>
      <c r="K80" s="20"/>
      <c r="L80" s="20"/>
      <c r="M80" s="20" t="s">
        <v>27</v>
      </c>
      <c r="N80" s="21"/>
      <c r="O80" s="22"/>
      <c r="P80" s="22"/>
      <c r="Q80" s="22">
        <f t="shared" si="3"/>
        <v>0</v>
      </c>
      <c r="R80" s="22">
        <f t="shared" si="4"/>
        <v>0</v>
      </c>
      <c r="S80" s="22">
        <f t="shared" si="5"/>
        <v>0</v>
      </c>
      <c r="T80" s="5"/>
      <c r="U80" s="6"/>
    </row>
    <row r="81" spans="1:21" ht="28.5" customHeight="1">
      <c r="A81" s="18">
        <v>9</v>
      </c>
      <c r="B81" s="27" t="s">
        <v>133</v>
      </c>
      <c r="C81" s="18">
        <v>91701</v>
      </c>
      <c r="D81" s="23" t="s">
        <v>132</v>
      </c>
      <c r="E81" s="23" t="s">
        <v>322</v>
      </c>
      <c r="F81" s="23">
        <v>2581074</v>
      </c>
      <c r="G81" s="18">
        <v>1</v>
      </c>
      <c r="H81" s="18"/>
      <c r="I81" s="20"/>
      <c r="J81" s="20"/>
      <c r="K81" s="20"/>
      <c r="L81" s="20"/>
      <c r="M81" s="20" t="s">
        <v>27</v>
      </c>
      <c r="N81" s="21"/>
      <c r="O81" s="22"/>
      <c r="P81" s="22"/>
      <c r="Q81" s="22">
        <f t="shared" si="3"/>
        <v>0</v>
      </c>
      <c r="R81" s="22">
        <f t="shared" si="4"/>
        <v>0</v>
      </c>
      <c r="S81" s="22">
        <f t="shared" si="5"/>
        <v>0</v>
      </c>
      <c r="T81" s="5"/>
      <c r="U81" s="6"/>
    </row>
    <row r="82" spans="1:21" ht="28.5" customHeight="1">
      <c r="A82" s="18">
        <v>9</v>
      </c>
      <c r="B82" s="27" t="s">
        <v>135</v>
      </c>
      <c r="C82" s="18">
        <v>92402</v>
      </c>
      <c r="D82" s="23" t="s">
        <v>134</v>
      </c>
      <c r="E82" s="23" t="s">
        <v>323</v>
      </c>
      <c r="F82" s="23">
        <v>2471591</v>
      </c>
      <c r="G82" s="18">
        <v>1</v>
      </c>
      <c r="H82" s="18"/>
      <c r="I82" s="20"/>
      <c r="J82" s="20"/>
      <c r="K82" s="20"/>
      <c r="L82" s="20"/>
      <c r="M82" s="20" t="s">
        <v>27</v>
      </c>
      <c r="N82" s="24"/>
      <c r="O82" s="22"/>
      <c r="P82" s="22"/>
      <c r="Q82" s="22">
        <f t="shared" si="3"/>
        <v>0</v>
      </c>
      <c r="R82" s="22">
        <f t="shared" si="4"/>
        <v>0</v>
      </c>
      <c r="S82" s="22">
        <f t="shared" si="5"/>
        <v>0</v>
      </c>
      <c r="T82" s="5"/>
      <c r="U82" s="6"/>
    </row>
    <row r="83" spans="1:21" ht="28.5" customHeight="1">
      <c r="A83" s="18">
        <v>9</v>
      </c>
      <c r="B83" s="27" t="s">
        <v>137</v>
      </c>
      <c r="C83" s="18">
        <v>92502</v>
      </c>
      <c r="D83" s="23" t="s">
        <v>136</v>
      </c>
      <c r="E83" s="23" t="s">
        <v>324</v>
      </c>
      <c r="F83" s="23">
        <v>1975065</v>
      </c>
      <c r="G83" s="18">
        <v>1</v>
      </c>
      <c r="H83" s="18"/>
      <c r="I83" s="20" t="s">
        <v>26</v>
      </c>
      <c r="J83" s="20"/>
      <c r="K83" s="20"/>
      <c r="L83" s="20"/>
      <c r="M83" s="20"/>
      <c r="N83" s="21"/>
      <c r="O83" s="22"/>
      <c r="P83" s="22"/>
      <c r="Q83" s="22">
        <f t="shared" si="3"/>
        <v>0</v>
      </c>
      <c r="R83" s="22">
        <f t="shared" si="4"/>
        <v>0</v>
      </c>
      <c r="S83" s="22">
        <f t="shared" si="5"/>
        <v>0</v>
      </c>
      <c r="T83" s="5"/>
      <c r="U83" s="6"/>
    </row>
    <row r="84" spans="1:21" ht="28.5" customHeight="1">
      <c r="A84" s="18">
        <v>9</v>
      </c>
      <c r="B84" s="27" t="s">
        <v>137</v>
      </c>
      <c r="C84" s="18">
        <v>92503</v>
      </c>
      <c r="D84" s="23" t="s">
        <v>138</v>
      </c>
      <c r="E84" s="23" t="s">
        <v>325</v>
      </c>
      <c r="F84" s="23">
        <v>1975172</v>
      </c>
      <c r="G84" s="18">
        <v>1</v>
      </c>
      <c r="H84" s="18"/>
      <c r="I84" s="20"/>
      <c r="J84" s="20"/>
      <c r="K84" s="20"/>
      <c r="L84" s="20"/>
      <c r="M84" s="20" t="s">
        <v>27</v>
      </c>
      <c r="N84" s="21"/>
      <c r="O84" s="22"/>
      <c r="P84" s="22"/>
      <c r="Q84" s="22">
        <f t="shared" si="3"/>
        <v>0</v>
      </c>
      <c r="R84" s="22">
        <f t="shared" si="4"/>
        <v>0</v>
      </c>
      <c r="S84" s="22">
        <f t="shared" si="5"/>
        <v>0</v>
      </c>
      <c r="T84" s="5"/>
      <c r="U84" s="6"/>
    </row>
    <row r="85" spans="1:21" ht="28.5" customHeight="1">
      <c r="A85" s="18">
        <v>9</v>
      </c>
      <c r="B85" s="27" t="s">
        <v>140</v>
      </c>
      <c r="C85" s="18">
        <v>92602</v>
      </c>
      <c r="D85" s="23" t="s">
        <v>139</v>
      </c>
      <c r="E85" s="23" t="s">
        <v>326</v>
      </c>
      <c r="F85" s="23">
        <v>1973987</v>
      </c>
      <c r="G85" s="18">
        <v>1</v>
      </c>
      <c r="H85" s="18"/>
      <c r="I85" s="20"/>
      <c r="J85" s="20"/>
      <c r="K85" s="20"/>
      <c r="L85" s="20"/>
      <c r="M85" s="20" t="s">
        <v>27</v>
      </c>
      <c r="N85" s="21"/>
      <c r="O85" s="22"/>
      <c r="P85" s="22"/>
      <c r="Q85" s="22">
        <f t="shared" si="3"/>
        <v>0</v>
      </c>
      <c r="R85" s="22">
        <f t="shared" si="4"/>
        <v>0</v>
      </c>
      <c r="S85" s="22">
        <f t="shared" si="5"/>
        <v>0</v>
      </c>
      <c r="T85" s="5"/>
      <c r="U85" s="6"/>
    </row>
    <row r="86" spans="1:21" ht="28.5" customHeight="1">
      <c r="A86" s="18">
        <v>9</v>
      </c>
      <c r="B86" s="27" t="s">
        <v>142</v>
      </c>
      <c r="C86" s="18">
        <v>92703</v>
      </c>
      <c r="D86" s="23" t="s">
        <v>141</v>
      </c>
      <c r="E86" s="35" t="s">
        <v>256</v>
      </c>
      <c r="F86" s="23">
        <v>1975031</v>
      </c>
      <c r="G86" s="18">
        <v>1</v>
      </c>
      <c r="H86" s="18"/>
      <c r="I86" s="20"/>
      <c r="J86" s="20"/>
      <c r="K86" s="20"/>
      <c r="L86" s="20"/>
      <c r="M86" s="20" t="s">
        <v>27</v>
      </c>
      <c r="N86" s="21"/>
      <c r="O86" s="22"/>
      <c r="P86" s="22"/>
      <c r="Q86" s="22">
        <f t="shared" si="3"/>
        <v>0</v>
      </c>
      <c r="R86" s="22">
        <f t="shared" si="4"/>
        <v>0</v>
      </c>
      <c r="S86" s="22">
        <f t="shared" si="5"/>
        <v>0</v>
      </c>
      <c r="T86" s="5"/>
      <c r="U86" s="6"/>
    </row>
    <row r="87" spans="1:21" ht="28.5" customHeight="1">
      <c r="A87" s="18">
        <v>9</v>
      </c>
      <c r="B87" s="27" t="s">
        <v>144</v>
      </c>
      <c r="C87" s="18">
        <v>92804</v>
      </c>
      <c r="D87" s="23" t="s">
        <v>143</v>
      </c>
      <c r="E87" s="23" t="s">
        <v>327</v>
      </c>
      <c r="F87" s="23">
        <v>2923399</v>
      </c>
      <c r="G87" s="18"/>
      <c r="H87" s="18">
        <v>1</v>
      </c>
      <c r="I87" s="20" t="s">
        <v>26</v>
      </c>
      <c r="J87" s="20"/>
      <c r="K87" s="20"/>
      <c r="L87" s="20"/>
      <c r="M87" s="20"/>
      <c r="N87" s="21"/>
      <c r="O87" s="22"/>
      <c r="P87" s="22"/>
      <c r="Q87" s="22">
        <f t="shared" si="3"/>
        <v>0</v>
      </c>
      <c r="R87" s="22">
        <f t="shared" si="4"/>
        <v>0</v>
      </c>
      <c r="S87" s="22">
        <f t="shared" si="5"/>
        <v>0</v>
      </c>
      <c r="T87" s="5"/>
      <c r="U87" s="6"/>
    </row>
    <row r="88" spans="1:21" ht="28.5" customHeight="1">
      <c r="A88" s="18">
        <v>9</v>
      </c>
      <c r="B88" s="27" t="s">
        <v>146</v>
      </c>
      <c r="C88" s="18">
        <v>92904</v>
      </c>
      <c r="D88" s="23" t="s">
        <v>145</v>
      </c>
      <c r="E88" s="23" t="s">
        <v>328</v>
      </c>
      <c r="F88" s="23">
        <v>611226</v>
      </c>
      <c r="G88" s="18">
        <v>1</v>
      </c>
      <c r="H88" s="18"/>
      <c r="I88" s="20" t="s">
        <v>26</v>
      </c>
      <c r="J88" s="20"/>
      <c r="K88" s="20"/>
      <c r="L88" s="20"/>
      <c r="M88" s="20"/>
      <c r="N88" s="21"/>
      <c r="O88" s="22"/>
      <c r="P88" s="22"/>
      <c r="Q88" s="22">
        <f t="shared" si="3"/>
        <v>0</v>
      </c>
      <c r="R88" s="22">
        <f t="shared" si="4"/>
        <v>0</v>
      </c>
      <c r="S88" s="22">
        <f t="shared" si="5"/>
        <v>0</v>
      </c>
      <c r="T88" s="5"/>
      <c r="U88" s="6"/>
    </row>
    <row r="89" spans="1:21" ht="28.5" customHeight="1">
      <c r="A89" s="18">
        <v>11</v>
      </c>
      <c r="B89" s="23" t="s">
        <v>108</v>
      </c>
      <c r="C89" s="18">
        <v>110303</v>
      </c>
      <c r="D89" s="23" t="s">
        <v>110</v>
      </c>
      <c r="E89" s="23" t="s">
        <v>329</v>
      </c>
      <c r="F89" s="23">
        <v>2332675</v>
      </c>
      <c r="G89" s="18"/>
      <c r="H89" s="18">
        <v>1</v>
      </c>
      <c r="I89" s="20" t="s">
        <v>26</v>
      </c>
      <c r="J89" s="20"/>
      <c r="K89" s="20"/>
      <c r="L89" s="20"/>
      <c r="M89" s="20"/>
      <c r="N89" s="21"/>
      <c r="O89" s="22"/>
      <c r="P89" s="22"/>
      <c r="Q89" s="22">
        <f t="shared" si="3"/>
        <v>0</v>
      </c>
      <c r="R89" s="22">
        <f t="shared" si="4"/>
        <v>0</v>
      </c>
      <c r="S89" s="22">
        <f t="shared" si="5"/>
        <v>0</v>
      </c>
      <c r="T89" s="5"/>
      <c r="U89" s="6"/>
    </row>
    <row r="90" spans="1:21" ht="28.5" customHeight="1">
      <c r="A90" s="18">
        <v>11</v>
      </c>
      <c r="B90" s="23" t="s">
        <v>108</v>
      </c>
      <c r="C90" s="18">
        <v>110305</v>
      </c>
      <c r="D90" s="27" t="s">
        <v>115</v>
      </c>
      <c r="E90" s="23" t="s">
        <v>330</v>
      </c>
      <c r="F90" s="23">
        <v>2330526</v>
      </c>
      <c r="G90" s="18">
        <v>1</v>
      </c>
      <c r="H90" s="18"/>
      <c r="I90" s="20" t="s">
        <v>26</v>
      </c>
      <c r="J90" s="20"/>
      <c r="K90" s="20"/>
      <c r="L90" s="20"/>
      <c r="M90" s="20"/>
      <c r="N90" s="21"/>
      <c r="O90" s="22"/>
      <c r="P90" s="22"/>
      <c r="Q90" s="22">
        <f t="shared" si="3"/>
        <v>0</v>
      </c>
      <c r="R90" s="22">
        <f t="shared" si="4"/>
        <v>0</v>
      </c>
      <c r="S90" s="22">
        <f t="shared" si="5"/>
        <v>0</v>
      </c>
      <c r="T90" s="5"/>
      <c r="U90" s="6"/>
    </row>
    <row r="91" spans="1:21" ht="28.5" customHeight="1">
      <c r="A91" s="18">
        <v>11</v>
      </c>
      <c r="B91" s="23" t="s">
        <v>30</v>
      </c>
      <c r="C91" s="18">
        <v>110101</v>
      </c>
      <c r="D91" s="23" t="s">
        <v>111</v>
      </c>
      <c r="E91" s="23" t="s">
        <v>331</v>
      </c>
      <c r="F91" s="23">
        <v>2272172</v>
      </c>
      <c r="G91" s="18">
        <v>1</v>
      </c>
      <c r="H91" s="18"/>
      <c r="I91" s="20" t="s">
        <v>26</v>
      </c>
      <c r="J91" s="20"/>
      <c r="K91" s="20"/>
      <c r="L91" s="20"/>
      <c r="M91" s="20"/>
      <c r="N91" s="21"/>
      <c r="O91" s="22"/>
      <c r="P91" s="22"/>
      <c r="Q91" s="22">
        <f t="shared" si="3"/>
        <v>0</v>
      </c>
      <c r="R91" s="22">
        <f t="shared" si="4"/>
        <v>0</v>
      </c>
      <c r="S91" s="22">
        <f t="shared" si="5"/>
        <v>0</v>
      </c>
      <c r="T91" s="5"/>
      <c r="U91" s="6"/>
    </row>
    <row r="92" spans="1:21" ht="28.5" customHeight="1">
      <c r="A92" s="18">
        <v>11</v>
      </c>
      <c r="B92" s="23" t="s">
        <v>109</v>
      </c>
      <c r="C92" s="18">
        <v>110402</v>
      </c>
      <c r="D92" s="23" t="s">
        <v>112</v>
      </c>
      <c r="E92" s="23" t="s">
        <v>332</v>
      </c>
      <c r="F92" s="23">
        <v>2325101</v>
      </c>
      <c r="G92" s="18"/>
      <c r="H92" s="18">
        <v>1</v>
      </c>
      <c r="I92" s="20" t="s">
        <v>26</v>
      </c>
      <c r="J92" s="20"/>
      <c r="K92" s="20"/>
      <c r="L92" s="20"/>
      <c r="M92" s="20"/>
      <c r="N92" s="21"/>
      <c r="O92" s="22"/>
      <c r="P92" s="22"/>
      <c r="Q92" s="22">
        <f t="shared" si="3"/>
        <v>0</v>
      </c>
      <c r="R92" s="22">
        <f t="shared" si="4"/>
        <v>0</v>
      </c>
      <c r="S92" s="22">
        <f t="shared" si="5"/>
        <v>0</v>
      </c>
      <c r="T92" s="5"/>
      <c r="U92" s="6"/>
    </row>
    <row r="93" spans="1:21" ht="28.5" customHeight="1">
      <c r="A93" s="18">
        <v>11</v>
      </c>
      <c r="B93" s="27" t="s">
        <v>114</v>
      </c>
      <c r="C93" s="18">
        <v>110701</v>
      </c>
      <c r="D93" s="23" t="s">
        <v>113</v>
      </c>
      <c r="E93" s="23" t="s">
        <v>333</v>
      </c>
      <c r="F93" s="23">
        <v>2423287</v>
      </c>
      <c r="G93" s="18">
        <v>1</v>
      </c>
      <c r="H93" s="18"/>
      <c r="I93" s="20" t="s">
        <v>26</v>
      </c>
      <c r="J93" s="20"/>
      <c r="K93" s="20"/>
      <c r="L93" s="20"/>
      <c r="M93" s="20"/>
      <c r="N93" s="21"/>
      <c r="O93" s="22"/>
      <c r="P93" s="22"/>
      <c r="Q93" s="22">
        <f t="shared" si="3"/>
        <v>0</v>
      </c>
      <c r="R93" s="22">
        <f t="shared" si="4"/>
        <v>0</v>
      </c>
      <c r="S93" s="22">
        <f t="shared" si="5"/>
        <v>0</v>
      </c>
      <c r="T93" s="5"/>
      <c r="U93" s="6"/>
    </row>
    <row r="94" spans="1:21" ht="28.5" customHeight="1">
      <c r="A94" s="18">
        <v>12</v>
      </c>
      <c r="B94" s="23" t="s">
        <v>221</v>
      </c>
      <c r="C94" s="18">
        <v>120102</v>
      </c>
      <c r="D94" s="23" t="s">
        <v>222</v>
      </c>
      <c r="E94" s="35" t="s">
        <v>257</v>
      </c>
      <c r="F94" s="23">
        <v>2410583</v>
      </c>
      <c r="G94" s="18">
        <v>1</v>
      </c>
      <c r="H94" s="18"/>
      <c r="I94" s="20"/>
      <c r="J94" s="20"/>
      <c r="K94" s="20"/>
      <c r="L94" s="20"/>
      <c r="M94" s="20" t="s">
        <v>229</v>
      </c>
      <c r="N94" s="21"/>
      <c r="O94" s="22"/>
      <c r="P94" s="22"/>
      <c r="Q94" s="22">
        <f t="shared" si="3"/>
        <v>0</v>
      </c>
      <c r="R94" s="22">
        <f t="shared" si="4"/>
        <v>0</v>
      </c>
      <c r="S94" s="22">
        <f t="shared" si="5"/>
        <v>0</v>
      </c>
      <c r="T94" s="5"/>
      <c r="U94" s="6"/>
    </row>
    <row r="95" spans="1:21" ht="28.5" customHeight="1">
      <c r="A95" s="18">
        <v>12</v>
      </c>
      <c r="B95" s="23" t="s">
        <v>223</v>
      </c>
      <c r="C95" s="18">
        <v>120302</v>
      </c>
      <c r="D95" s="23" t="s">
        <v>224</v>
      </c>
      <c r="E95" s="23" t="s">
        <v>334</v>
      </c>
      <c r="F95" s="23">
        <v>2224424</v>
      </c>
      <c r="G95" s="18">
        <v>1</v>
      </c>
      <c r="H95" s="18"/>
      <c r="I95" s="20"/>
      <c r="J95" s="20"/>
      <c r="K95" s="20"/>
      <c r="L95" s="20"/>
      <c r="M95" s="20" t="s">
        <v>228</v>
      </c>
      <c r="N95" s="21"/>
      <c r="O95" s="22"/>
      <c r="P95" s="22"/>
      <c r="Q95" s="22">
        <f t="shared" si="3"/>
        <v>0</v>
      </c>
      <c r="R95" s="22">
        <f t="shared" si="4"/>
        <v>0</v>
      </c>
      <c r="S95" s="22">
        <f t="shared" si="5"/>
        <v>0</v>
      </c>
      <c r="T95" s="5"/>
      <c r="U95" s="6"/>
    </row>
    <row r="96" spans="1:21" ht="28.5" customHeight="1">
      <c r="A96" s="18">
        <v>12</v>
      </c>
      <c r="B96" s="23" t="s">
        <v>223</v>
      </c>
      <c r="C96" s="18">
        <v>120303</v>
      </c>
      <c r="D96" s="23" t="s">
        <v>225</v>
      </c>
      <c r="E96" s="23" t="s">
        <v>335</v>
      </c>
      <c r="F96" s="23">
        <v>2228515</v>
      </c>
      <c r="G96" s="18">
        <v>1</v>
      </c>
      <c r="H96" s="18"/>
      <c r="I96" s="20"/>
      <c r="J96" s="20"/>
      <c r="K96" s="20"/>
      <c r="L96" s="20"/>
      <c r="M96" s="20" t="s">
        <v>228</v>
      </c>
      <c r="N96" s="21"/>
      <c r="O96" s="22"/>
      <c r="P96" s="22"/>
      <c r="Q96" s="22">
        <f t="shared" si="3"/>
        <v>0</v>
      </c>
      <c r="R96" s="22">
        <f t="shared" si="4"/>
        <v>0</v>
      </c>
      <c r="S96" s="22">
        <f t="shared" si="5"/>
        <v>0</v>
      </c>
      <c r="T96" s="5"/>
      <c r="U96" s="6"/>
    </row>
    <row r="97" spans="1:21" ht="28.5" customHeight="1">
      <c r="A97" s="18">
        <v>12</v>
      </c>
      <c r="B97" s="23" t="s">
        <v>226</v>
      </c>
      <c r="C97" s="18">
        <v>120701</v>
      </c>
      <c r="D97" s="23" t="s">
        <v>227</v>
      </c>
      <c r="E97" s="23" t="s">
        <v>336</v>
      </c>
      <c r="F97" s="23">
        <v>2580165</v>
      </c>
      <c r="G97" s="18">
        <v>1</v>
      </c>
      <c r="H97" s="18"/>
      <c r="I97" s="20"/>
      <c r="J97" s="20"/>
      <c r="K97" s="20"/>
      <c r="L97" s="20"/>
      <c r="M97" s="20" t="s">
        <v>228</v>
      </c>
      <c r="N97" s="21"/>
      <c r="O97" s="22"/>
      <c r="P97" s="22"/>
      <c r="Q97" s="22">
        <f t="shared" si="3"/>
        <v>0</v>
      </c>
      <c r="R97" s="22">
        <f t="shared" si="4"/>
        <v>0</v>
      </c>
      <c r="S97" s="22">
        <f t="shared" si="5"/>
        <v>0</v>
      </c>
      <c r="T97" s="5"/>
      <c r="U97" s="6"/>
    </row>
    <row r="98" spans="1:21" ht="28.5" customHeight="1">
      <c r="A98" s="18">
        <v>13</v>
      </c>
      <c r="B98" s="23" t="s">
        <v>61</v>
      </c>
      <c r="C98" s="18">
        <v>130804</v>
      </c>
      <c r="D98" s="23" t="s">
        <v>62</v>
      </c>
      <c r="E98" s="23" t="s">
        <v>337</v>
      </c>
      <c r="F98" s="23">
        <v>22173067</v>
      </c>
      <c r="G98" s="18">
        <v>1</v>
      </c>
      <c r="H98" s="18"/>
      <c r="I98" s="20" t="s">
        <v>26</v>
      </c>
      <c r="J98" s="20"/>
      <c r="K98" s="20"/>
      <c r="L98" s="20"/>
      <c r="M98" s="20" t="s">
        <v>247</v>
      </c>
      <c r="N98" s="21"/>
      <c r="O98" s="22"/>
      <c r="P98" s="22"/>
      <c r="Q98" s="22">
        <f t="shared" si="3"/>
        <v>0</v>
      </c>
      <c r="R98" s="22">
        <f t="shared" si="4"/>
        <v>0</v>
      </c>
      <c r="S98" s="22">
        <f t="shared" si="5"/>
        <v>0</v>
      </c>
      <c r="T98" s="5"/>
      <c r="U98" s="6"/>
    </row>
    <row r="99" spans="1:21" ht="28.5" customHeight="1">
      <c r="A99" s="18">
        <v>13</v>
      </c>
      <c r="B99" s="23" t="s">
        <v>63</v>
      </c>
      <c r="C99" s="18">
        <v>131701</v>
      </c>
      <c r="D99" s="23" t="s">
        <v>64</v>
      </c>
      <c r="E99" s="23" t="s">
        <v>338</v>
      </c>
      <c r="F99" s="23">
        <v>25420107</v>
      </c>
      <c r="G99" s="18"/>
      <c r="H99" s="18">
        <v>1</v>
      </c>
      <c r="I99" s="20" t="s">
        <v>26</v>
      </c>
      <c r="J99" s="20"/>
      <c r="K99" s="20"/>
      <c r="L99" s="20"/>
      <c r="M99" s="20" t="s">
        <v>246</v>
      </c>
      <c r="N99" s="21"/>
      <c r="O99" s="22"/>
      <c r="P99" s="22"/>
      <c r="Q99" s="22">
        <f t="shared" si="3"/>
        <v>0</v>
      </c>
      <c r="R99" s="22">
        <f t="shared" si="4"/>
        <v>0</v>
      </c>
      <c r="S99" s="22">
        <f t="shared" si="5"/>
        <v>0</v>
      </c>
      <c r="T99" s="5"/>
      <c r="U99" s="6"/>
    </row>
    <row r="100" spans="1:21" ht="28.5" customHeight="1">
      <c r="A100" s="18">
        <v>13</v>
      </c>
      <c r="B100" s="23" t="s">
        <v>65</v>
      </c>
      <c r="C100" s="18">
        <v>131507</v>
      </c>
      <c r="D100" s="23" t="s">
        <v>66</v>
      </c>
      <c r="E100" s="23" t="s">
        <v>339</v>
      </c>
      <c r="F100" s="23">
        <v>25121161</v>
      </c>
      <c r="G100" s="18"/>
      <c r="H100" s="18">
        <v>1</v>
      </c>
      <c r="I100" s="20" t="s">
        <v>26</v>
      </c>
      <c r="J100" s="20"/>
      <c r="K100" s="20"/>
      <c r="L100" s="20"/>
      <c r="M100" s="20"/>
      <c r="N100" s="21"/>
      <c r="O100" s="22"/>
      <c r="P100" s="22"/>
      <c r="Q100" s="22">
        <f t="shared" si="3"/>
        <v>0</v>
      </c>
      <c r="R100" s="22">
        <f t="shared" si="4"/>
        <v>0</v>
      </c>
      <c r="S100" s="22">
        <f t="shared" si="5"/>
        <v>0</v>
      </c>
      <c r="T100" s="5"/>
      <c r="U100" s="6"/>
    </row>
    <row r="101" spans="1:21" ht="28.5" customHeight="1">
      <c r="A101" s="18">
        <v>13</v>
      </c>
      <c r="B101" s="23" t="s">
        <v>67</v>
      </c>
      <c r="C101" s="18">
        <v>130903</v>
      </c>
      <c r="D101" s="23" t="s">
        <v>68</v>
      </c>
      <c r="E101" s="23" t="s">
        <v>340</v>
      </c>
      <c r="F101" s="23">
        <v>22113623</v>
      </c>
      <c r="G101" s="18"/>
      <c r="H101" s="18">
        <v>1</v>
      </c>
      <c r="I101" s="20"/>
      <c r="J101" s="20"/>
      <c r="K101" s="20"/>
      <c r="L101" s="20" t="s">
        <v>26</v>
      </c>
      <c r="M101" s="20" t="s">
        <v>247</v>
      </c>
      <c r="N101" s="21"/>
      <c r="O101" s="22"/>
      <c r="P101" s="22"/>
      <c r="Q101" s="22">
        <f t="shared" si="3"/>
        <v>0</v>
      </c>
      <c r="R101" s="22">
        <f t="shared" si="4"/>
        <v>0</v>
      </c>
      <c r="S101" s="22">
        <f t="shared" si="5"/>
        <v>0</v>
      </c>
      <c r="T101" s="5"/>
      <c r="U101" s="6"/>
    </row>
    <row r="102" spans="1:21" ht="28.5" customHeight="1">
      <c r="A102" s="18">
        <v>13</v>
      </c>
      <c r="B102" s="23" t="s">
        <v>69</v>
      </c>
      <c r="C102" s="18">
        <v>133702</v>
      </c>
      <c r="D102" s="23" t="s">
        <v>70</v>
      </c>
      <c r="E102" s="23" t="s">
        <v>341</v>
      </c>
      <c r="F102" s="23">
        <v>28612260</v>
      </c>
      <c r="G102" s="18">
        <v>1</v>
      </c>
      <c r="H102" s="18"/>
      <c r="I102" s="20" t="s">
        <v>26</v>
      </c>
      <c r="J102" s="20"/>
      <c r="K102" s="20"/>
      <c r="L102" s="20"/>
      <c r="M102" s="20" t="s">
        <v>246</v>
      </c>
      <c r="N102" s="21"/>
      <c r="O102" s="22"/>
      <c r="P102" s="22"/>
      <c r="Q102" s="22">
        <f t="shared" si="3"/>
        <v>0</v>
      </c>
      <c r="R102" s="22">
        <f t="shared" si="4"/>
        <v>0</v>
      </c>
      <c r="S102" s="22">
        <f t="shared" si="5"/>
        <v>0</v>
      </c>
      <c r="T102" s="5"/>
      <c r="U102" s="6"/>
    </row>
    <row r="103" spans="1:21" ht="28.5" customHeight="1">
      <c r="A103" s="18">
        <v>13</v>
      </c>
      <c r="B103" s="23" t="s">
        <v>71</v>
      </c>
      <c r="C103" s="18">
        <v>131801</v>
      </c>
      <c r="D103" s="23" t="s">
        <v>72</v>
      </c>
      <c r="E103" s="23" t="s">
        <v>342</v>
      </c>
      <c r="F103" s="23">
        <v>25418852</v>
      </c>
      <c r="G103" s="18">
        <v>1</v>
      </c>
      <c r="H103" s="18"/>
      <c r="I103" s="20" t="s">
        <v>26</v>
      </c>
      <c r="J103" s="20"/>
      <c r="K103" s="20"/>
      <c r="L103" s="20"/>
      <c r="M103" s="20"/>
      <c r="N103" s="21"/>
      <c r="O103" s="22"/>
      <c r="P103" s="22"/>
      <c r="Q103" s="22">
        <f t="shared" si="3"/>
        <v>0</v>
      </c>
      <c r="R103" s="22">
        <f t="shared" si="4"/>
        <v>0</v>
      </c>
      <c r="S103" s="22">
        <f t="shared" si="5"/>
        <v>0</v>
      </c>
      <c r="T103" s="5"/>
      <c r="U103" s="6"/>
    </row>
    <row r="104" spans="1:21" ht="28.5" customHeight="1">
      <c r="A104" s="18">
        <v>14</v>
      </c>
      <c r="B104" s="23" t="s">
        <v>230</v>
      </c>
      <c r="C104" s="18">
        <v>142608</v>
      </c>
      <c r="D104" s="23" t="s">
        <v>231</v>
      </c>
      <c r="E104" s="36" t="s">
        <v>354</v>
      </c>
      <c r="F104" s="36" t="s">
        <v>353</v>
      </c>
      <c r="G104" s="30"/>
      <c r="H104" s="18">
        <v>1</v>
      </c>
      <c r="I104" s="20" t="s">
        <v>26</v>
      </c>
      <c r="J104" s="20"/>
      <c r="K104" s="20"/>
      <c r="L104" s="20"/>
      <c r="M104" s="20"/>
      <c r="N104" s="21"/>
      <c r="O104" s="22"/>
      <c r="P104" s="22"/>
      <c r="Q104" s="22">
        <f t="shared" si="3"/>
        <v>0</v>
      </c>
      <c r="R104" s="22">
        <f t="shared" si="4"/>
        <v>0</v>
      </c>
      <c r="S104" s="22">
        <f t="shared" si="5"/>
        <v>0</v>
      </c>
      <c r="T104" s="5"/>
      <c r="U104" s="6"/>
    </row>
    <row r="105" spans="1:21" ht="28.5" customHeight="1">
      <c r="A105" s="18">
        <v>14</v>
      </c>
      <c r="B105" s="36" t="s">
        <v>357</v>
      </c>
      <c r="C105" s="18">
        <v>143005</v>
      </c>
      <c r="D105" s="23" t="s">
        <v>232</v>
      </c>
      <c r="E105" s="36" t="s">
        <v>356</v>
      </c>
      <c r="F105" s="36" t="s">
        <v>355</v>
      </c>
      <c r="G105" s="30"/>
      <c r="H105" s="18">
        <v>1</v>
      </c>
      <c r="I105" s="20" t="s">
        <v>26</v>
      </c>
      <c r="J105" s="20"/>
      <c r="K105" s="20"/>
      <c r="L105" s="20"/>
      <c r="M105" s="20"/>
      <c r="N105" s="21"/>
      <c r="O105" s="22"/>
      <c r="P105" s="22"/>
      <c r="Q105" s="22">
        <f t="shared" si="3"/>
        <v>0</v>
      </c>
      <c r="R105" s="22">
        <f t="shared" si="4"/>
        <v>0</v>
      </c>
      <c r="S105" s="22">
        <f t="shared" si="5"/>
        <v>0</v>
      </c>
      <c r="T105" s="5"/>
      <c r="U105" s="6"/>
    </row>
    <row r="106" spans="1:21" ht="28.5" customHeight="1">
      <c r="A106" s="18">
        <v>14</v>
      </c>
      <c r="B106" s="23" t="s">
        <v>233</v>
      </c>
      <c r="C106" s="18">
        <v>143101</v>
      </c>
      <c r="D106" s="23" t="s">
        <v>234</v>
      </c>
      <c r="E106" s="23" t="s">
        <v>343</v>
      </c>
      <c r="F106" s="36" t="s">
        <v>358</v>
      </c>
      <c r="G106" s="30"/>
      <c r="H106" s="18">
        <v>1</v>
      </c>
      <c r="I106" s="20" t="s">
        <v>26</v>
      </c>
      <c r="J106" s="20"/>
      <c r="K106" s="20"/>
      <c r="L106" s="20"/>
      <c r="M106" s="20"/>
      <c r="N106" s="21"/>
      <c r="O106" s="22"/>
      <c r="P106" s="22"/>
      <c r="Q106" s="22">
        <f t="shared" si="3"/>
        <v>0</v>
      </c>
      <c r="R106" s="22">
        <f t="shared" si="4"/>
        <v>0</v>
      </c>
      <c r="S106" s="22">
        <f t="shared" si="5"/>
        <v>0</v>
      </c>
      <c r="T106" s="5"/>
      <c r="U106" s="6"/>
    </row>
    <row r="107" spans="1:21" ht="28.5" customHeight="1">
      <c r="A107" s="18">
        <v>14</v>
      </c>
      <c r="B107" s="23" t="s">
        <v>235</v>
      </c>
      <c r="C107" s="18">
        <v>144701</v>
      </c>
      <c r="D107" s="23" t="s">
        <v>236</v>
      </c>
      <c r="E107" s="23" t="s">
        <v>344</v>
      </c>
      <c r="F107" s="23">
        <v>92542149</v>
      </c>
      <c r="G107" s="30"/>
      <c r="H107" s="18">
        <v>1</v>
      </c>
      <c r="I107" s="20" t="s">
        <v>26</v>
      </c>
      <c r="J107" s="20"/>
      <c r="K107" s="20"/>
      <c r="L107" s="20"/>
      <c r="M107" s="20"/>
      <c r="N107" s="21"/>
      <c r="O107" s="22"/>
      <c r="P107" s="22"/>
      <c r="Q107" s="22">
        <f t="shared" si="3"/>
        <v>0</v>
      </c>
      <c r="R107" s="22">
        <f t="shared" si="4"/>
        <v>0</v>
      </c>
      <c r="S107" s="22">
        <f t="shared" si="5"/>
        <v>0</v>
      </c>
      <c r="T107" s="5"/>
      <c r="U107" s="6"/>
    </row>
    <row r="108" spans="1:21" ht="28.5" customHeight="1">
      <c r="A108" s="18">
        <v>15</v>
      </c>
      <c r="B108" s="23" t="s">
        <v>0</v>
      </c>
      <c r="C108" s="18">
        <v>150105</v>
      </c>
      <c r="D108" s="23" t="s">
        <v>20</v>
      </c>
      <c r="E108" s="23" t="s">
        <v>345</v>
      </c>
      <c r="F108" s="23">
        <v>2264194</v>
      </c>
      <c r="G108" s="18">
        <v>1</v>
      </c>
      <c r="H108" s="18"/>
      <c r="I108" s="20"/>
      <c r="J108" s="20" t="s">
        <v>26</v>
      </c>
      <c r="K108" s="20"/>
      <c r="L108" s="20"/>
      <c r="M108" s="20"/>
      <c r="N108" s="21"/>
      <c r="O108" s="22"/>
      <c r="P108" s="22"/>
      <c r="Q108" s="22">
        <f t="shared" si="3"/>
        <v>0</v>
      </c>
      <c r="R108" s="22">
        <f t="shared" si="4"/>
        <v>0</v>
      </c>
      <c r="S108" s="22">
        <f t="shared" si="5"/>
        <v>0</v>
      </c>
      <c r="T108" s="5"/>
      <c r="U108" s="6"/>
    </row>
    <row r="109" spans="1:21" ht="28.5" customHeight="1">
      <c r="A109" s="18">
        <v>16</v>
      </c>
      <c r="B109" s="23" t="s">
        <v>237</v>
      </c>
      <c r="C109" s="18">
        <v>160115</v>
      </c>
      <c r="D109" s="23" t="s">
        <v>238</v>
      </c>
      <c r="E109" s="36" t="s">
        <v>359</v>
      </c>
      <c r="F109" s="36" t="s">
        <v>360</v>
      </c>
      <c r="G109" s="19"/>
      <c r="H109" s="18">
        <v>1</v>
      </c>
      <c r="I109" s="20" t="s">
        <v>26</v>
      </c>
      <c r="J109" s="20"/>
      <c r="K109" s="20"/>
      <c r="L109" s="20"/>
      <c r="M109" s="20"/>
      <c r="N109" s="21"/>
      <c r="O109" s="22"/>
      <c r="P109" s="22"/>
      <c r="Q109" s="22">
        <f t="shared" si="3"/>
        <v>0</v>
      </c>
      <c r="R109" s="22">
        <f t="shared" si="4"/>
        <v>0</v>
      </c>
      <c r="S109" s="22">
        <f t="shared" si="5"/>
        <v>0</v>
      </c>
      <c r="T109" s="5"/>
      <c r="U109" s="6"/>
    </row>
    <row r="110" spans="1:21" ht="28.5" customHeight="1">
      <c r="A110" s="18">
        <v>16</v>
      </c>
      <c r="B110" s="23" t="s">
        <v>237</v>
      </c>
      <c r="C110" s="18">
        <v>160107</v>
      </c>
      <c r="D110" s="23" t="s">
        <v>239</v>
      </c>
      <c r="E110" s="23" t="s">
        <v>346</v>
      </c>
      <c r="F110" s="23">
        <v>2343803</v>
      </c>
      <c r="G110" s="18">
        <v>1</v>
      </c>
      <c r="H110" s="18"/>
      <c r="I110" s="20" t="s">
        <v>26</v>
      </c>
      <c r="J110" s="20"/>
      <c r="K110" s="20"/>
      <c r="L110" s="20"/>
      <c r="M110" s="20"/>
      <c r="N110" s="21"/>
      <c r="O110" s="22"/>
      <c r="P110" s="22"/>
      <c r="Q110" s="22">
        <f t="shared" si="3"/>
        <v>0</v>
      </c>
      <c r="R110" s="22">
        <f t="shared" si="4"/>
        <v>0</v>
      </c>
      <c r="S110" s="22">
        <f t="shared" si="5"/>
        <v>0</v>
      </c>
      <c r="T110" s="5"/>
      <c r="U110" s="6"/>
    </row>
    <row r="111" spans="7:19" ht="21" customHeight="1">
      <c r="G111" s="28">
        <f>SUM(G4:G110)</f>
        <v>63</v>
      </c>
      <c r="H111" s="28">
        <f>SUM(H4:H110)</f>
        <v>44</v>
      </c>
      <c r="Q111" s="25">
        <f>SUM(Q4:Q110)</f>
        <v>0</v>
      </c>
      <c r="R111" s="25">
        <f>SUM(R4:R110)</f>
        <v>0</v>
      </c>
      <c r="S111" s="25">
        <f>SUM(S4:S110)</f>
        <v>0</v>
      </c>
    </row>
    <row r="112" spans="20:21" ht="15.75">
      <c r="T112" s="26"/>
      <c r="U112" s="26"/>
    </row>
    <row r="113" spans="7:8" ht="15">
      <c r="G113" s="40">
        <f>G111+H111</f>
        <v>107</v>
      </c>
      <c r="H113" s="40"/>
    </row>
  </sheetData>
  <sheetProtection/>
  <mergeCells count="3">
    <mergeCell ref="A2:U2"/>
    <mergeCell ref="G113:H113"/>
    <mergeCell ref="A1:U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163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E4" sqref="E4"/>
    </sheetView>
  </sheetViews>
  <sheetFormatPr defaultColWidth="11.421875" defaultRowHeight="12.75"/>
  <cols>
    <col min="1" max="1" width="33.421875" style="0" bestFit="1" customWidth="1"/>
  </cols>
  <sheetData>
    <row r="1" spans="1:4" ht="18.75">
      <c r="A1" s="7" t="s">
        <v>200</v>
      </c>
      <c r="C1" s="31"/>
      <c r="D1" s="31"/>
    </row>
    <row r="2" spans="1:5" ht="30">
      <c r="A2" s="8" t="s">
        <v>31</v>
      </c>
      <c r="B2" s="9" t="s">
        <v>32</v>
      </c>
      <c r="C2" s="10" t="s">
        <v>54</v>
      </c>
      <c r="D2" s="10" t="s">
        <v>55</v>
      </c>
      <c r="E2" s="10" t="s">
        <v>240</v>
      </c>
    </row>
    <row r="3" spans="1:5" ht="15" customHeight="1">
      <c r="A3" s="11" t="s">
        <v>33</v>
      </c>
      <c r="B3" s="12" t="s">
        <v>34</v>
      </c>
      <c r="C3" s="13">
        <f>SUMIF('Juegos 2014'!$A$4:$A$110,1,'Juegos 2014'!$G$4:$G$110)</f>
        <v>0</v>
      </c>
      <c r="D3" s="13">
        <f>SUMIF('Juegos 2014'!$A$4:$A$110,1,'Juegos 2014'!$H$4:$H$110)</f>
        <v>0</v>
      </c>
      <c r="E3" s="32">
        <f>(C3+D3)/$C$21</f>
        <v>0</v>
      </c>
    </row>
    <row r="4" spans="1:5" ht="15" customHeight="1">
      <c r="A4" s="11" t="s">
        <v>35</v>
      </c>
      <c r="B4" s="14" t="s">
        <v>34</v>
      </c>
      <c r="C4" s="13">
        <f>SUMIF('Juegos 2014'!$A$4:$A$110,2,'Juegos 2014'!$G$4:$G$110)</f>
        <v>1</v>
      </c>
      <c r="D4" s="13">
        <f>SUMIF('Juegos 2014'!$A$4:$A$110,2,'Juegos 2014'!$H$4:$H$110)</f>
        <v>0</v>
      </c>
      <c r="E4" s="32">
        <f aca="true" t="shared" si="0" ref="E4:E18">(C4+D4)/$C$21</f>
        <v>0.009345794392523364</v>
      </c>
    </row>
    <row r="5" spans="1:5" ht="15" customHeight="1">
      <c r="A5" s="11" t="s">
        <v>36</v>
      </c>
      <c r="B5" s="14" t="s">
        <v>34</v>
      </c>
      <c r="C5" s="13">
        <f>SUMIF('Juegos 2014'!$A$4:$A$110,3,'Juegos 2014'!$G$4:$G$110)</f>
        <v>0</v>
      </c>
      <c r="D5" s="13">
        <f>SUMIF('Juegos 2014'!$A$4:$A$110,3,'Juegos 2014'!$H$4:$H$110)</f>
        <v>0</v>
      </c>
      <c r="E5" s="32">
        <f t="shared" si="0"/>
        <v>0</v>
      </c>
    </row>
    <row r="6" spans="1:5" ht="15" customHeight="1">
      <c r="A6" s="11" t="s">
        <v>37</v>
      </c>
      <c r="B6" s="14" t="s">
        <v>38</v>
      </c>
      <c r="C6" s="13">
        <f>SUMIF('Juegos 2014'!$A$4:$A$110,4,'Juegos 2014'!$G$4:$G$110)</f>
        <v>2</v>
      </c>
      <c r="D6" s="13">
        <f>SUMIF('Juegos 2014'!$A$4:$A$110,4,'Juegos 2014'!$H$4:$H$110)</f>
        <v>0</v>
      </c>
      <c r="E6" s="32">
        <f t="shared" si="0"/>
        <v>0.018691588785046728</v>
      </c>
    </row>
    <row r="7" spans="1:5" ht="15" customHeight="1">
      <c r="A7" s="11" t="s">
        <v>39</v>
      </c>
      <c r="B7" s="14" t="s">
        <v>38</v>
      </c>
      <c r="C7" s="13">
        <f>SUMIF('Juegos 2014'!$A$4:$A$110,5,'Juegos 2014'!$G$4:$G$110)</f>
        <v>11</v>
      </c>
      <c r="D7" s="13">
        <f>SUMIF('Juegos 2014'!$A$4:$A$110,5,'Juegos 2014'!$H$4:$H$110)</f>
        <v>2</v>
      </c>
      <c r="E7" s="32">
        <f t="shared" si="0"/>
        <v>0.12149532710280374</v>
      </c>
    </row>
    <row r="8" spans="1:5" ht="15" customHeight="1">
      <c r="A8" s="11" t="s">
        <v>40</v>
      </c>
      <c r="B8" s="14" t="s">
        <v>38</v>
      </c>
      <c r="C8" s="13">
        <f>SUMIF('Juegos 2014'!$A$4:$A$110,6,'Juegos 2014'!$G$4:$G$110)</f>
        <v>1</v>
      </c>
      <c r="D8" s="13">
        <f>SUMIF('Juegos 2014'!$A$4:$A$110,6,'Juegos 2014'!$H$4:$H$110)</f>
        <v>8</v>
      </c>
      <c r="E8" s="32">
        <f t="shared" si="0"/>
        <v>0.08411214953271028</v>
      </c>
    </row>
    <row r="9" spans="1:5" ht="15" customHeight="1">
      <c r="A9" s="11" t="s">
        <v>41</v>
      </c>
      <c r="B9" s="14" t="s">
        <v>42</v>
      </c>
      <c r="C9" s="13">
        <f>SUMIF('Juegos 2014'!$A$4:$A$110,7,'Juegos 2014'!$G$4:$G$110)</f>
        <v>5</v>
      </c>
      <c r="D9" s="13">
        <f>SUMIF('Juegos 2014'!$A$4:$A$110,7,'Juegos 2014'!$H$4:$H$110)</f>
        <v>12</v>
      </c>
      <c r="E9" s="32">
        <f t="shared" si="0"/>
        <v>0.1588785046728972</v>
      </c>
    </row>
    <row r="10" spans="1:5" ht="15" customHeight="1">
      <c r="A10" s="11" t="s">
        <v>43</v>
      </c>
      <c r="B10" s="14" t="s">
        <v>42</v>
      </c>
      <c r="C10" s="13">
        <f>SUMIF('Juegos 2014'!$A$4:$A$110,8,'Juegos 2014'!$G$4:$G$110)</f>
        <v>17</v>
      </c>
      <c r="D10" s="13">
        <f>SUMIF('Juegos 2014'!$A$4:$A$110,8,'Juegos 2014'!$H$4:$H$110)</f>
        <v>9</v>
      </c>
      <c r="E10" s="32">
        <f t="shared" si="0"/>
        <v>0.24299065420560748</v>
      </c>
    </row>
    <row r="11" spans="1:5" ht="15" customHeight="1">
      <c r="A11" s="11" t="s">
        <v>44</v>
      </c>
      <c r="B11" s="14" t="s">
        <v>42</v>
      </c>
      <c r="C11" s="13">
        <f>SUMIF('Juegos 2014'!$A$4:$A$110,9,'Juegos 2014'!$G$4:$G$110)</f>
        <v>14</v>
      </c>
      <c r="D11" s="13">
        <f>SUMIF('Juegos 2014'!$A$4:$A$110,9,'Juegos 2014'!$H$4:$H$110)</f>
        <v>3</v>
      </c>
      <c r="E11" s="32">
        <f t="shared" si="0"/>
        <v>0.1588785046728972</v>
      </c>
    </row>
    <row r="12" spans="1:5" ht="15" customHeight="1">
      <c r="A12" s="11" t="s">
        <v>45</v>
      </c>
      <c r="B12" s="14" t="s">
        <v>38</v>
      </c>
      <c r="C12" s="13">
        <f>SUMIF('Juegos 2014'!$A$4:$A$110,10,'Juegos 2014'!$G$4:$G$110)</f>
        <v>0</v>
      </c>
      <c r="D12" s="13">
        <f>SUMIF('Juegos 2014'!$A$4:$A$110,10,'Juegos 2014'!$H$4:$H$110)</f>
        <v>0</v>
      </c>
      <c r="E12" s="32">
        <f t="shared" si="0"/>
        <v>0</v>
      </c>
    </row>
    <row r="13" spans="1:5" ht="15" customHeight="1">
      <c r="A13" s="11" t="s">
        <v>46</v>
      </c>
      <c r="B13" s="14" t="s">
        <v>47</v>
      </c>
      <c r="C13" s="13">
        <f>SUMIF('Juegos 2014'!$A$4:$A$110,11,'Juegos 2014'!$G$4:$G$110)</f>
        <v>3</v>
      </c>
      <c r="D13" s="13">
        <f>SUMIF('Juegos 2014'!$A$4:$A$110,11,'Juegos 2014'!$H$4:$H$110)</f>
        <v>2</v>
      </c>
      <c r="E13" s="32">
        <f t="shared" si="0"/>
        <v>0.04672897196261682</v>
      </c>
    </row>
    <row r="14" spans="1:5" ht="15" customHeight="1">
      <c r="A14" s="11" t="s">
        <v>48</v>
      </c>
      <c r="B14" s="14" t="s">
        <v>47</v>
      </c>
      <c r="C14" s="13">
        <f>SUMIF('Juegos 2014'!$A$4:$A$110,12,'Juegos 2014'!$G$4:$G$110)</f>
        <v>4</v>
      </c>
      <c r="D14" s="13">
        <f>SUMIF('Juegos 2014'!$A$4:$A$110,12,'Juegos 2014'!$H$4:$H$110)</f>
        <v>0</v>
      </c>
      <c r="E14" s="32">
        <f t="shared" si="0"/>
        <v>0.037383177570093455</v>
      </c>
    </row>
    <row r="15" spans="1:5" ht="15" customHeight="1">
      <c r="A15" s="11" t="s">
        <v>49</v>
      </c>
      <c r="B15" s="14" t="s">
        <v>42</v>
      </c>
      <c r="C15" s="13">
        <f>SUMIF('Juegos 2014'!$A$4:$A$110,13,'Juegos 2014'!$G$4:$G$110)</f>
        <v>3</v>
      </c>
      <c r="D15" s="13">
        <f>SUMIF('Juegos 2014'!$A$4:$A$110,13,'Juegos 2014'!$H$4:$H$110)</f>
        <v>3</v>
      </c>
      <c r="E15" s="32">
        <f t="shared" si="0"/>
        <v>0.056074766355140186</v>
      </c>
    </row>
    <row r="16" spans="1:5" ht="15" customHeight="1">
      <c r="A16" s="11" t="s">
        <v>50</v>
      </c>
      <c r="B16" s="14" t="s">
        <v>42</v>
      </c>
      <c r="C16" s="13">
        <f>SUMIF('Juegos 2014'!$A$4:$A$110,14,'Juegos 2014'!$G$4:$G$110)</f>
        <v>0</v>
      </c>
      <c r="D16" s="13">
        <f>SUMIF('Juegos 2014'!$A$4:$A$110,14,'Juegos 2014'!$H$4:$H$110)</f>
        <v>4</v>
      </c>
      <c r="E16" s="32">
        <f t="shared" si="0"/>
        <v>0.037383177570093455</v>
      </c>
    </row>
    <row r="17" spans="1:5" ht="15" customHeight="1">
      <c r="A17" s="11" t="s">
        <v>51</v>
      </c>
      <c r="B17" s="14" t="s">
        <v>47</v>
      </c>
      <c r="C17" s="13">
        <f>SUMIF('Juegos 2014'!$A$4:$A$110,15,'Juegos 2014'!$G$4:$G$110)</f>
        <v>1</v>
      </c>
      <c r="D17" s="13">
        <f>SUMIF('Juegos 2014'!$A$4:$A$110,15,'Juegos 2014'!$H$4:$H$110)</f>
        <v>0</v>
      </c>
      <c r="E17" s="32">
        <f t="shared" si="0"/>
        <v>0.009345794392523364</v>
      </c>
    </row>
    <row r="18" spans="1:5" ht="15" customHeight="1">
      <c r="A18" s="11" t="s">
        <v>52</v>
      </c>
      <c r="B18" s="14" t="s">
        <v>34</v>
      </c>
      <c r="C18" s="13">
        <f>SUMIF('Juegos 2014'!$A$4:$A$110,16,'Juegos 2014'!$G$4:$G$110)</f>
        <v>1</v>
      </c>
      <c r="D18" s="13">
        <f>SUMIF('Juegos 2014'!$A$4:$A$110,16,'Juegos 2014'!$H$4:$H$110)</f>
        <v>1</v>
      </c>
      <c r="E18" s="32">
        <f t="shared" si="0"/>
        <v>0.018691588785046728</v>
      </c>
    </row>
    <row r="19" spans="1:4" ht="15">
      <c r="A19" s="41" t="s">
        <v>53</v>
      </c>
      <c r="B19" s="42"/>
      <c r="C19" s="15">
        <f>SUM(C3:C18)</f>
        <v>63</v>
      </c>
      <c r="D19" s="15">
        <f>SUM(D3:D18)</f>
        <v>44</v>
      </c>
    </row>
    <row r="21" spans="1:4" ht="13.5">
      <c r="A21" s="41" t="s">
        <v>53</v>
      </c>
      <c r="B21" s="42"/>
      <c r="C21" s="43">
        <f>C19+D19</f>
        <v>107</v>
      </c>
      <c r="D21" s="43"/>
    </row>
  </sheetData>
  <sheetProtection/>
  <mergeCells count="3">
    <mergeCell ref="A19:B19"/>
    <mergeCell ref="A21:B21"/>
    <mergeCell ref="C21:D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HOTEL MONTECARLO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VENTAS</dc:creator>
  <cp:keywords/>
  <dc:description/>
  <cp:lastModifiedBy>Patricia Gonzalez Carroza</cp:lastModifiedBy>
  <cp:lastPrinted>2014-03-07T20:16:38Z</cp:lastPrinted>
  <dcterms:created xsi:type="dcterms:W3CDTF">2001-05-15T14:06:34Z</dcterms:created>
  <dcterms:modified xsi:type="dcterms:W3CDTF">2014-04-07T12:59:07Z</dcterms:modified>
  <cp:category/>
  <cp:version/>
  <cp:contentType/>
  <cp:contentStatus/>
</cp:coreProperties>
</file>